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updateLinks="never"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C:\Users\Nirut\Downloads\"/>
    </mc:Choice>
  </mc:AlternateContent>
  <xr:revisionPtr revIDLastSave="0" documentId="13_ncr:1_{FA9D7C90-765C-47C3-9883-4F5FC8C1BA3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heet1" sheetId="1" state="hidden" r:id="rId1"/>
    <sheet name="Sheet4" sheetId="4" state="hidden" r:id="rId2"/>
    <sheet name="SPY2566" sheetId="5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K2" i="5" l="1"/>
  <c r="E2" i="5"/>
  <c r="E58" i="5" l="1"/>
  <c r="E62" i="5" l="1"/>
  <c r="E61" i="5"/>
  <c r="E63" i="5" s="1"/>
  <c r="K52" i="4" l="1"/>
  <c r="E52" i="4"/>
  <c r="K51" i="4"/>
  <c r="E51" i="4"/>
  <c r="K50" i="4"/>
  <c r="E50" i="4"/>
  <c r="K49" i="4"/>
  <c r="E49" i="4"/>
  <c r="K48" i="4"/>
  <c r="E48" i="4"/>
  <c r="K47" i="4"/>
  <c r="E47" i="4"/>
  <c r="K46" i="4"/>
  <c r="E46" i="4"/>
  <c r="K45" i="4"/>
  <c r="E45" i="4"/>
  <c r="K44" i="4"/>
  <c r="E44" i="4"/>
  <c r="K43" i="4"/>
  <c r="E43" i="4"/>
  <c r="K42" i="4"/>
  <c r="E42" i="4"/>
  <c r="K41" i="4"/>
  <c r="E41" i="4"/>
  <c r="K40" i="4"/>
  <c r="E40" i="4"/>
  <c r="K39" i="4"/>
  <c r="E39" i="4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K30" i="4"/>
  <c r="E30" i="4"/>
  <c r="K29" i="4"/>
  <c r="E29" i="4"/>
  <c r="K28" i="4"/>
  <c r="E28" i="4"/>
  <c r="K27" i="4"/>
  <c r="E27" i="4"/>
  <c r="K26" i="4"/>
  <c r="E26" i="4"/>
  <c r="K25" i="4"/>
  <c r="E25" i="4"/>
  <c r="K24" i="4"/>
  <c r="E24" i="4"/>
  <c r="K23" i="4"/>
  <c r="E23" i="4"/>
  <c r="K22" i="4"/>
  <c r="E22" i="4"/>
  <c r="K21" i="4"/>
  <c r="E21" i="4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K6" i="4"/>
  <c r="E6" i="4"/>
  <c r="K5" i="4"/>
  <c r="E5" i="4"/>
  <c r="K4" i="4"/>
  <c r="E4" i="4"/>
  <c r="K3" i="4"/>
  <c r="E3" i="4"/>
  <c r="E54" i="4" s="1"/>
  <c r="K2" i="4"/>
  <c r="E2" i="4"/>
  <c r="E56" i="4" l="1"/>
  <c r="E55" i="4"/>
  <c r="E57" i="4" s="1"/>
  <c r="F68" i="1" l="1"/>
  <c r="O61" i="1"/>
  <c r="I56" i="1"/>
  <c r="V55" i="1"/>
  <c r="U55" i="1"/>
  <c r="M52" i="1"/>
  <c r="F52" i="1"/>
  <c r="M51" i="1"/>
  <c r="R6" i="1" s="1"/>
  <c r="J58" i="1" s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O6" i="1" s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Q6" i="1"/>
  <c r="P63" i="1" s="1"/>
  <c r="P6" i="1"/>
  <c r="S63" i="1" l="1"/>
  <c r="O66" i="1"/>
  <c r="J63" i="1" s="1"/>
  <c r="J65" i="1" s="1"/>
  <c r="T63" i="1"/>
  <c r="P7" i="1"/>
  <c r="P8" i="1"/>
  <c r="O56" i="1"/>
</calcChain>
</file>

<file path=xl/sharedStrings.xml><?xml version="1.0" encoding="utf-8"?>
<sst xmlns="http://schemas.openxmlformats.org/spreadsheetml/2006/main" count="306" uniqueCount="252">
  <si>
    <t xml:space="preserve">      </t>
  </si>
  <si>
    <t xml:space="preserve">ใบสั่งซื้อรายการ ข้อสอบ+เฉลย </t>
  </si>
  <si>
    <t>ที่</t>
  </si>
  <si>
    <t>รายการข้อสอบ</t>
  </si>
  <si>
    <t>ราคา</t>
  </si>
  <si>
    <t>จำนวน</t>
  </si>
  <si>
    <t>รวม</t>
  </si>
  <si>
    <t>เลือก</t>
  </si>
  <si>
    <t>ชุดละ</t>
  </si>
  <si>
    <t>สั่งซื้อ</t>
  </si>
  <si>
    <t>เป็นเงิน</t>
  </si>
  <si>
    <t>ข้อสอบพร้อมเฉลยGAT (เชื่อมโยง+ภาษาอังกฤษ) ปี61-62</t>
  </si>
  <si>
    <t>ข้อสอบพร้อมเฉลยภาษาไทย ม.6 (6 ปี พ.ศ.)</t>
  </si>
  <si>
    <t>ข้อสอบพร้อมเฉลย 5 วิชาอังกฤษ/ไทย/สังคม/คณิต/วิทย์ ป.2 ปี62</t>
  </si>
  <si>
    <t>ข้อสอบพร้อมเฉลยสังคมศึกษา ป.3 (5 ปี พ.ศ.)</t>
  </si>
  <si>
    <t>ข้อสอบพร้อมเฉลย 5 วิชาอังกฤษ/ไทย/สังคม/คณิต/วิทย์ ป.2 ปี61</t>
  </si>
  <si>
    <t>ข้อสอบพร้อมเฉลยสังคมศึกษา ป.4 (6 ปี พ.ศ.)</t>
  </si>
  <si>
    <t>ข้อสอบพร้อมเฉลย 5 วิชาอังกฤษ/ไทย/สังคม/คณิต/วิทย์ ป.3 ปี62</t>
  </si>
  <si>
    <t>ข้อสอบพร้อมเฉลยสังคมศึกษา ป.5 (5 ปี พ.ศ.)</t>
  </si>
  <si>
    <t>ข้อสอบพร้อมเฉลย 5 วิชาอังกฤษ/ไทย/สังคม/คณิต/วิทย์ ป.4 ปี62</t>
  </si>
  <si>
    <t>ข้อสอบพร้อมเฉลยสังคมศึกษา ป.6 (5 ปี พ.ศ.)</t>
  </si>
  <si>
    <t>ข้อสอบพร้อมเฉลย 5 วิชาอังกฤษ/ไทย/สังคม/คณิต/วิทย์ ป.5 ปี62</t>
  </si>
  <si>
    <t>ข้อสอบพร้อมเฉลยสังคมศึกษา ม.1 (5 ปี พ.ศ.)</t>
  </si>
  <si>
    <t>ข้อสอบพร้อมเฉลย 5 วิชาอังกฤษ/ไทย/สังคม/คณิต/วิทย์ ป.6 ปี62</t>
  </si>
  <si>
    <t>ข้อสอบพร้อมเฉลยสังคมศึกษา ม.2 (6 ปี พ.ศ.)</t>
  </si>
  <si>
    <t>ข้อสอบพร้อมเฉลย 5 วิชาอังกฤษ/ไทย/สังคม/คณิต/วิทย์ ม.1 ปี62</t>
  </si>
  <si>
    <t>ข้อสอบพร้อมเฉลยสังคมศึกษา ม.3 (6 ปี พ.ศ.)</t>
  </si>
  <si>
    <t>ข้อสอบพร้อมเฉลย 5 วิชาอังกฤษ/ไทย/สังคม/คณิต/วิทย์ ม.2 ปี62</t>
  </si>
  <si>
    <t>ข้อสอบพร้อมเฉลยสังคมศึกษา ม.4 (6 ปี พ.ศ.)</t>
  </si>
  <si>
    <t>ข้อสอบพร้อมเฉลย 5 วิชาอังกฤษ/ไทย/สังคม/คณิต/วิทย์ ม.3 ปี62</t>
  </si>
  <si>
    <t>ข้อสอบพร้อมเฉลยสังคมศึกษา ม.5 (6 ปี พ.ศ.)</t>
  </si>
  <si>
    <t>ข้อสอบพร้อมเฉลย 5 วิชาอังกฤษ/ไทย/สังคม/คณิต/วิทย์ ม.4 ปี62</t>
  </si>
  <si>
    <t>ข้อสอบพร้อมเฉลยสังคมศึกษา ม.6 (6 ปี พ.ศ.)</t>
  </si>
  <si>
    <t>ข้อสอบพร้อมเฉลย 5 วิชาอังกฤษ/ไทย/สังคม/คณิต/วิทย์ ม.5 ปี62</t>
  </si>
  <si>
    <t>ข้อสอบพร้อมเฉลยคณิตศาสตร์ ป.3 (5 ปี พ.ศ.)</t>
  </si>
  <si>
    <t>ข้อสอบพร้อมเฉลย 5 วิชาอังกฤษ/ไทย/สังคม/คณิต/วิทย์ ม.6 ปี62</t>
  </si>
  <si>
    <t>ข้อสอบพร้อมเฉลยคณิตศาสตร์ ป.4 (5 ปี พ.ศ.)</t>
  </si>
  <si>
    <t>ข้อสอบพร้อมเฉลยภาษาอังกฤษ ป.3 (5 ปี พ.ศ.)</t>
  </si>
  <si>
    <t>ข้อสอบพร้อมเฉลยคณิตศาสตร์ ป.5 (5 ปี พ.ศ.)</t>
  </si>
  <si>
    <t>ข้อสอบพร้อมเฉลยภาษาอังกฤษ ป.4 (5 ปี พ.ศ.)</t>
  </si>
  <si>
    <t>ข้อสอบพร้อมเฉลยคณิตศาสตร์ ป.6 (5 ปี พ.ศ.)</t>
  </si>
  <si>
    <t>ข้อสอบพร้อมเฉลยภาษาอังกฤษ ป.5 (6 ปี พ.ศ.)</t>
  </si>
  <si>
    <t>ข้อสอบพร้อมเฉลยคณิตศาสตร์ ม.1 (5 ปี พ.ศ.)</t>
  </si>
  <si>
    <t>ข้อสอบพร้อมเฉลยภาษาอังกฤษ ป.6 (5 ปี พ.ศ.)</t>
  </si>
  <si>
    <t>ข้อสอบพร้อมเฉลยคณิตศาสตร์ ม.2 (5 ปี พ.ศ.)</t>
  </si>
  <si>
    <t>ข้อสอบพร้อมเฉลยภาษาอังกฤษ ม.1 (5 ปี พ.ศ.)</t>
  </si>
  <si>
    <t>ข้อสอบพร้อมเฉลยคณิตศาสตร์ ม.3 (5 ปี พ.ศ.)</t>
  </si>
  <si>
    <t>ข้อสอบพร้อมเฉลยภาษาอังกฤษ ม.2 (5 ปี พ.ศ.)</t>
  </si>
  <si>
    <t>ข้อสอบพร้อมเฉลยคณิตศาสตร์ ม.4 (5 ปี พ.ศ.)</t>
  </si>
  <si>
    <t>ข้อสอบพร้อมเฉลยภาษาอังกฤษ ม.3 (5 ปี พ.ศ.)</t>
  </si>
  <si>
    <t>ข้อสอบพร้อมเฉลยคณิตศาสตร์ ม.5 (5 ปี พ.ศ.)</t>
  </si>
  <si>
    <t>ข้อสอบพร้อมเฉลยภาษาอังกฤษ ม.4 (6 ปี พ.ศ.)</t>
  </si>
  <si>
    <t>ข้อสอบพร้อมเฉลยคณิตศาสตร์ ม.6 (8 ปี พ.ศ.)</t>
  </si>
  <si>
    <t>ข้อสอบพร้อมเฉลยภาษาอังกฤษ ม.5 (5 ปี พ.ศ.)</t>
  </si>
  <si>
    <t>ข้อสอบพร้อมเฉลยวิทยาศาสตร์ ป.3 (5 ปี พ.ศ.)</t>
  </si>
  <si>
    <t>ข้อสอบพร้อมเฉลยภาษาอังกฤษ ม.6 (5 ปี พ.ศ.)</t>
  </si>
  <si>
    <t>ข้อสอบพร้อมเฉลยวิทยาศาสตร์ ป.4 (5 ปี พ.ศ.)</t>
  </si>
  <si>
    <t>ข้อสอบพร้อมเฉลยภาษาไทย ป.3 (5 ปี พ.ศ.)</t>
  </si>
  <si>
    <t>ข้อสอบพร้อมเฉลยวิทยาศาสตร์ ป.5 (5 ปี พ.ศ.)</t>
  </si>
  <si>
    <t>ข้อสอบพร้อมเฉลยภาษาไทย ป.4 (5 ปี พ.ศ.)</t>
  </si>
  <si>
    <t>ข้อสอบพร้อมเฉลยวิทยาศาสตร์ ป.6 (5 ปี พ.ศ.)</t>
  </si>
  <si>
    <t>ข้อสอบพร้อมเฉลยภาษาไทย ป.5 (5 ปี พ.ศ.)</t>
  </si>
  <si>
    <t>ข้อสอบพร้อมเฉลยวิทยาศาสตร์ ม.1 (7 ปี พ.ศ.)</t>
  </si>
  <si>
    <t>ข้อสอบพร้อมเฉลยภาษาไทย ป.6 (5 ปี พ.ศ.)</t>
  </si>
  <si>
    <t>ข้อสอบพร้อมเฉลยวิทยาศาสตร์ ม.2 (5 ปี พ.ศ.)</t>
  </si>
  <si>
    <t>ข้อสอบพร้อมเฉลยภาษาไทย ม.1 (5 ปี พ.ศ.)</t>
  </si>
  <si>
    <t>ข้อสอบพร้อมเฉลยวิทยาศาสตร์ ม.3 (5 ปี พ.ศ.)</t>
  </si>
  <si>
    <t>ข้อสอบพร้อมเฉลยภาษาไทย ม.2 (5 ปี พ.ศ.)</t>
  </si>
  <si>
    <t>ข้อสอบพร้อมเฉลยวิทยาศาสตร์ ม.4 (6 ปี พ.ศ.)</t>
  </si>
  <si>
    <t>ข้อสอบพร้อมเฉลยภาษาไทย ม.3 (5 ปี พ.ศ.)</t>
  </si>
  <si>
    <t>ข้อสอบพร้อมเฉลยวิทยาศาสตร์ ม.5 (6 ปี พ.ศ.)</t>
  </si>
  <si>
    <t>ข้อสอบพร้อมเฉลยภาษาไทย ม.4 (5 ปี พ.ศ.)</t>
  </si>
  <si>
    <t>ข้อสอบพร้อมเฉลยวิทยาศาสตร์ ม.6 (7 ปี พ.ศ.)</t>
  </si>
  <si>
    <t>ข้อสอบพร้อมเฉลยภาษาไทย ม.5 (7 ปี พ.ศ.)</t>
  </si>
  <si>
    <t>ชิ้น</t>
  </si>
  <si>
    <t>คิดค่าจัดส่ง อัตโนมัติ</t>
  </si>
  <si>
    <t xml:space="preserve">เลือกส่งแบบ EMS กรุณาใส่เลข      0 </t>
  </si>
  <si>
    <t xml:space="preserve">เลือกส่งแบบสิ่งตีพิมพ์ลงทะเบียน   1 (มากกว่า 40 ชิ้นส่ง EMS เท่านั้น) </t>
  </si>
  <si>
    <t>ใส่วิธีจัดส่ง</t>
  </si>
  <si>
    <t>ชื่อ-สกุล(ที่ต้องการให้จัดส่ง)__________________________________________________________________________________________________________________</t>
  </si>
  <si>
    <t>ที่อยู่เลขที่______________________________หมู่บ้าน __________________________________หมู่ที่_______________________________________________________</t>
  </si>
  <si>
    <t>ซอย__________________________________________________________ถนน________________________________________________________________________</t>
  </si>
  <si>
    <t>ตำบล(แขวง)___________________________________________________อำเภอ(เขต)_______________________________________________________________________</t>
  </si>
  <si>
    <t>จังหวัด_______________________________________________________รหัสไปรษณีย์_________________________________________________________________</t>
  </si>
  <si>
    <t>ชื่อ-สกุล เบอร์โทรศัพท์ที่ติดต่อได้____________________________________________________________________________________________________________________</t>
  </si>
  <si>
    <t>รายการ (สั่งซื้อตั้งแต่ 800 บาทขึ้นไปจัดส่งฟรี)</t>
  </si>
  <si>
    <t>ราคาต่อชุด</t>
  </si>
  <si>
    <t>จำนวนสั่งซื้อ</t>
  </si>
  <si>
    <t>รวมเป็นเงิน</t>
  </si>
  <si>
    <t>Setสรุปภาษาอังกฤษประถมต้น+ข้อสอบเก่า 6 ชุด</t>
  </si>
  <si>
    <t>ชีทสรุปเนื้อหาคณิตศาสตร์ ป.3</t>
  </si>
  <si>
    <t>Setสรุปภาษาอังกฤษประถมปลาย+ข้อสอบเก่า 6 ชุด</t>
  </si>
  <si>
    <t>ชีทสรุปเนื้อหาคณิตศาสตร์ ป.4</t>
  </si>
  <si>
    <t>Setสรุปภาษาอังกฤษมัธยมต้น+ข้อสอบเก่า 6 ชุด</t>
  </si>
  <si>
    <t>ชีทสรุปเนื้อหาคณิตศาสตร์ ป.5</t>
  </si>
  <si>
    <t>Setสรุปภาษาอังกฤษมัธยมปลาย+ข้อสอบเก่า 6 ชุด</t>
  </si>
  <si>
    <t>ชีทสรุปเนื้อหาคณิตศาสตร์ ป.6</t>
  </si>
  <si>
    <t>Setสรุปคณิตศาสตร์+ข้อสอบเก่า 2 ปี ป.2</t>
  </si>
  <si>
    <t>ชีทสรุปเนื้อหาคณิตศาสตร์ ม.1</t>
  </si>
  <si>
    <t>Setสรุปคณิตศาสตร์+ข้อสอบเก่า 5 ปี ป.3</t>
  </si>
  <si>
    <t>ชีทสรุปเนื้อหาคณิตศาสตร์ ม.2</t>
  </si>
  <si>
    <t>Setสรุปคณิตศาสตร์+ข้อสอบเก่า 5 ปี ป.4</t>
  </si>
  <si>
    <t>ชีทสรุปเนื้อหาคณิตศาสตร์ ม.3</t>
  </si>
  <si>
    <t>Setสรุปคณิตศาสตร์+ข้อสอบเก่า 5 ปี ป.5</t>
  </si>
  <si>
    <t>ชีทสรุปเนื้อหาคณิตศาสตร์ ประถมต้น (ป.1-3)</t>
  </si>
  <si>
    <t>Setสรุปคณิตศาสตร์+ข้อสอบเก่า 5 ปี ป.6</t>
  </si>
  <si>
    <t>ชีทสรุปเนื้อหาคณิตศาสตร์ ประถมปลาย (ป.4-6)</t>
  </si>
  <si>
    <t>Setสรุปคณิตศาสตร์+ข้อสอบเก่า 5 ปี ม.1</t>
  </si>
  <si>
    <t>ชีทสรุปเนื้อหาคณิตศาสตร์ มัธยมต้น (ม.1-3)</t>
  </si>
  <si>
    <t>Setสรุปคณิตศาสตร์+ข้อสอบเก่า 5 ปี ม.2</t>
  </si>
  <si>
    <t>ชีทสรุปเนื้อหาวิทยาศาสตร์ ป.1</t>
  </si>
  <si>
    <t>Setสรุปคณิตศาสตร์+ข้อสอบเก่า 5 ปี ม.3</t>
  </si>
  <si>
    <t>ชีทสรุปเนื้อหาวิทยาศาสตร์ ป.2</t>
  </si>
  <si>
    <t>Setสรุปคณิตศาสตร์ประถมต้น+ข้อสอบเก่า 7 ชุด</t>
  </si>
  <si>
    <t>ชีทสรุปเนื้อหาวิทยาศาสตร์ ป.3</t>
  </si>
  <si>
    <t>Setสรุปคณิตศาสตร์ประถมปลาย+ข้อสอบเก่า 15 ชุด</t>
  </si>
  <si>
    <t>ชีทสรุปเนื้อหาวิทยาศาสตร์ ป.4</t>
  </si>
  <si>
    <t>Setสรุปคณิตศาสตร์มัธยมต้น+ข้อสอบเก่า 15 ชุด</t>
  </si>
  <si>
    <t>ชีทสรุปเนื้อหาวิทยาศาสตร์ ป.5</t>
  </si>
  <si>
    <t>Setสรุปวิทยาศาสตร์+ข้อสอบเก่า 2 ปี ป.2</t>
  </si>
  <si>
    <t>ชีทสรุปเนื้อหาวิทยาศาสตร์ ป.6</t>
  </si>
  <si>
    <t>Setสรุปวิทยาศาสตร์+ข้อสอบเก่า 5 ปี ป.3</t>
  </si>
  <si>
    <t>ชีทสรุปเนื้อหาวิทยาศาสตร์ ม.1</t>
  </si>
  <si>
    <t>Setสรุปวิทยาศาสตร์+ข้อสอบเก่า 5 ปี ป.4</t>
  </si>
  <si>
    <t>ชีทสรุปเนื้อหาวิทยาศาสตร์ ม.2</t>
  </si>
  <si>
    <t>Setสรุปวิทยาศาสตร์+ข้อสอบเก่า 5 ปี ป.5</t>
  </si>
  <si>
    <t>ชีทสรุปเนื้อหาวิทยาศาสตร์ ม.3</t>
  </si>
  <si>
    <t>Setสรุปวิทยาศาสตร์+ข้อสอบเก่า 5 ปี ป.6</t>
  </si>
  <si>
    <t>ชีทสรุปเนื้อหาวิทยาศาสตร์ ประถมต้น (ป.1-3)</t>
  </si>
  <si>
    <t>Setสรุปวิทยาศาสตร์+ข้อสอบเก่า 7 ปี ม.1</t>
  </si>
  <si>
    <t>ชีทสรุปเนื้อหาวิทยาศาสตร์ ประถมปลาย (ป.4-6)</t>
  </si>
  <si>
    <t>Setสรุปวิทยาศาสตร์+ข้อสอบเก่า 5 ปี ม.2</t>
  </si>
  <si>
    <t>ชีทสรุปเนื้อหาวิทยาศาสตร์ มัธยมต้น (ม.1-3)</t>
  </si>
  <si>
    <t>Setสรุปวิทยาศาสตร์+ข้อสอบเก่า 5 ปี ม.3</t>
  </si>
  <si>
    <t>ชีทสรุปเนื้อหาภาษาไทย ป.1</t>
  </si>
  <si>
    <t>Setสรุปวิทยาศาสตร์ประถมต้น+ข้อสอบเก่า 7 ชุด</t>
  </si>
  <si>
    <t>ชีทสรุปเนื้อหาภาษาไทย ป.2</t>
  </si>
  <si>
    <t>Setสรุปวิทยาศาสตร์ประถมปลาย+ข้อสอบเก่า 15 ชุด</t>
  </si>
  <si>
    <t>ชีทสรุปเนื้อหาภาษาไทย ป.3</t>
  </si>
  <si>
    <t>Setสรุปวิทยาศาสตร์มัธยมต้น+ข้อสอบเก่า 17 ชุด</t>
  </si>
  <si>
    <t>ชีทสรุปเนื้อหาภาษาไทย ป.4</t>
  </si>
  <si>
    <t>Setสรุปภาษาไทย+ข้อสอบเก่า 2 ปี ป.2</t>
  </si>
  <si>
    <t>ชีทสรุปเนื้อหาภาษาไทย ป.5</t>
  </si>
  <si>
    <t>Setสรุปภาษาไทย+ข้อสอบเก่า 5 ปี ป.3</t>
  </si>
  <si>
    <t>ชีทสรุปเนื้อหาภาษาไทย ป.6</t>
  </si>
  <si>
    <t>Setสรุปภาษาไทย+ข้อสอบเก่า 5 ปี ป.4</t>
  </si>
  <si>
    <t>ชีทสรุปเนื้อหาภาษาไทย ประถมต้น (ป.1-3)</t>
  </si>
  <si>
    <t>Setสรุปภาษาไทย+ข้อสอบเก่า 5 ปี ป.5</t>
  </si>
  <si>
    <t>ชีทสรุปเนื้อหาภาษาไทย ประถมปลาย (ป.4-6)</t>
  </si>
  <si>
    <t>Setสรุปภาษาไทย+ข้อสอบเก่า 5 ปี ป.6</t>
  </si>
  <si>
    <t>ชีทสรุปเนื้อหาภาษาไทย มัธยมต้น (ม.1-3)</t>
  </si>
  <si>
    <t>Setสรุปภาษาไทยประถมต้น+ข้อสอบเก่า 7 ชุด</t>
  </si>
  <si>
    <t>ชีทสรุปเนื้อหาสังคมศึกษา ป.1</t>
  </si>
  <si>
    <t>Setสรุปภาษาไทยประถมปลาย+ข้อสอบเก่า 15 ชุด</t>
  </si>
  <si>
    <t>ชีทสรุปเนื้อหาสังคมศึกษา ป.2</t>
  </si>
  <si>
    <t>Setสรุปภาษาไทยมัธยมต้น+ข้อสอบเก่า 15 ชุด</t>
  </si>
  <si>
    <t>ชีทสรุปเนื้อหาสังคมศึกษา ป.3</t>
  </si>
  <si>
    <t>Setสรุปสังคมศึกษา+ข้อสอบเก่า 2 ปี ป.2</t>
  </si>
  <si>
    <t>ชีทสรุปเนื้อหาสังคมศึกษา ป.4</t>
  </si>
  <si>
    <t>Setสรุปสังคมศึกษา+ข้อสอบเก่า 5 ปี ป.3</t>
  </si>
  <si>
    <t>ชีทสรุปเนื้อหาสังคมศึกษา ป.5</t>
  </si>
  <si>
    <t>Setสรุปสังคมศึกษา+ข้อสอบเก่า 5 ปี ป.4</t>
  </si>
  <si>
    <t>ชีทสรุปเนื้อหาสังคมศึกษา ป.6</t>
  </si>
  <si>
    <t>Setสรุปสังคมศึกษา+ข้อสอบเก่า 5 ปี ป.5</t>
  </si>
  <si>
    <t>ชีทสรุปเนื้อหาสังคมศึกษา ประถมต้น (ป.1-3)</t>
  </si>
  <si>
    <t>Setสรุปสังคมศึกษา+ข้อสอบเก่า 5 ปี ป.6</t>
  </si>
  <si>
    <t>ชีทสรุปเนื้อหาสังคมศึกษา ประถมปลาย (ป.4-6)</t>
  </si>
  <si>
    <t>Setสรุปสังคมศึกษาประถมต้น+ข้อสอบเก่า 7 ชุด</t>
  </si>
  <si>
    <t>ชีทสรุปเนื้อหาสังคมศึกษา มัธยมต้น (ม.1-3)</t>
  </si>
  <si>
    <t>Setสรุปสังคมศึกษาประถมปลาย+ข้อสอบเก่า 15 ชุด</t>
  </si>
  <si>
    <t>คำศัพท์ภาษาอังกฤษ เสริมปัญญา ประถมต้น 12 พ.ศ. (ป.1 - ป.3)</t>
  </si>
  <si>
    <t>Setสรุปสังคมศึกษามัธยมต้น+ข้อสอบเก่า 15 ชุด</t>
  </si>
  <si>
    <t>คำศัพท์ภาษาอังกฤษ เสริมปัญญา ประถมปลาย 12 พ.ศ. (ป.4 - ป.6)</t>
  </si>
  <si>
    <t>ชีทสรุปเนื้อหา 5 วิชาหลัก ป.1</t>
  </si>
  <si>
    <t>คำศัพท์ภาษาอังกฤษ เสริมปัญญา มัธยมต้น 12 พ.ศ. (ม.1 - ม.3)</t>
  </si>
  <si>
    <t>ชีทสรุปเนื้อหา 5 วิชาหลัก ป.2</t>
  </si>
  <si>
    <t>คำศัพท์ภาษาอังกฤษ เสริมปัญญา มัธยมปลาย 12 พ.ศ. (ม.4 - ม.6)</t>
  </si>
  <si>
    <t>ชีทสรุปเนื้อหา 5 วิชาหลัก ป.3</t>
  </si>
  <si>
    <t>คำศัพท์ภาษาอังกฤษ O-net 10 พ.ศ. ป.6</t>
  </si>
  <si>
    <t>ชีทสรุปเนื้อหา 5 วิชาหลัก ป.4</t>
  </si>
  <si>
    <t>คำศัพท์ภาษาอังกฤษ O-net 10 พ.ศ. ม.3</t>
  </si>
  <si>
    <t>ชีทสรุปเนื้อหา 5 วิชาหลัก ป.5</t>
  </si>
  <si>
    <t>คำศัพท์ภาษาอังกฤษ O-net 10 พ.ศ. ม.6</t>
  </si>
  <si>
    <t>ชีทสรุปเนื้อหา 5 วิชาหลัก ป.6</t>
  </si>
  <si>
    <t>คำศัพท์ภาษาอังกฤษ GAT 10 พ.ศ.</t>
  </si>
  <si>
    <t>ชีทสรุปเนื้อหา 5 วิชาหลัก ม.ต้น</t>
  </si>
  <si>
    <t>คำศัพท์ภาษาอังกฤษ วิชาสามัญ 7 พ.ศ.</t>
  </si>
  <si>
    <t>ชีทสรุปเนื้อหาคณิตศาสตร์ ป.1</t>
  </si>
  <si>
    <t>คำศัพท์ภาษาอังกฤษ Mix (O-net , GAT , วิชาสามัญ)</t>
  </si>
  <si>
    <t>ชีทสรุปเนื้อหาคณิตศาสตร์ ป.2</t>
  </si>
  <si>
    <t>กริยา 3 ช่อง</t>
  </si>
  <si>
    <t xml:space="preserve">           โอนเงินเข้าบัญชี บริษัท เอส.พี.วาย. ฟอร์ นิวเจน จำกัด</t>
  </si>
  <si>
    <t>ค่าสินค้า</t>
  </si>
  <si>
    <t xml:space="preserve">           บัญชีออมทรัพย์เลขที่ 436-061478-9 ธนาคารไทยพาณิชย์</t>
  </si>
  <si>
    <t>ค่าจัดส่งขนส่งเอกชน</t>
  </si>
  <si>
    <t xml:space="preserve">           สาขา ถนนรามอินทรา(เดอะพรอมานาด)</t>
  </si>
  <si>
    <t>ฟรีค่าจัดส่ง</t>
  </si>
  <si>
    <t>ยอดสั่งซื้อรวม</t>
  </si>
  <si>
    <t>ชื่อ-สกุล(ที่ต้องการให้จัดส่ง)______________________________________________________________________________</t>
  </si>
  <si>
    <t>ที่อยู่เลขที่______________________________หมู่บ้าน __________________________________หมู่ที่_________________</t>
  </si>
  <si>
    <t>ซอย__________________________________________________________ถนน__________________________________</t>
  </si>
  <si>
    <t>ตำบล(แขวง)___________________________________________________อำเภอ(เขต)_____________________________</t>
  </si>
  <si>
    <t>จังหวัด_______________________________________________________รหัสไปรษณีย์____________________________</t>
  </si>
  <si>
    <t>ชื่อ-สกุล เบอร์โทรศัพท์ที่ติดต่อได้__________________________________________________________________________</t>
  </si>
  <si>
    <t>รายการ (version 2023)  (สั่งซื้อตั้งแต่ 850 บาทขึ้นไปจัดส่งฟรี)</t>
  </si>
  <si>
    <t>รายการ (version 2023) (สั่งซื้อตั้งแต่ 850 บาทขึ้นไปจัดส่งฟรี)</t>
  </si>
  <si>
    <t>Setสรุปภาษาอังกฤษประถมต้น+ข้อสอบเก่า 20 ชุด</t>
  </si>
  <si>
    <t>Setสรุปภาษาอังกฤษประถมปลาย+ข้อสอบเก่า 28 ชุด</t>
  </si>
  <si>
    <t>Setสรุปภาษาอังกฤษมัธยมต้น+ข้อสอบเก่า 28 ชุด</t>
  </si>
  <si>
    <t>Setสรุปภาษาอังกฤษมัธยมปลาย+ข้อสอบเก่า 28 ชุด</t>
  </si>
  <si>
    <t>Setสรุปคณิตศาสตร์+ข้อสอบเก่า 3 ปี ป.1</t>
  </si>
  <si>
    <t>Setสรุปคณิตศาสตร์+ข้อสอบเก่า 5 ปี ป.2</t>
  </si>
  <si>
    <t>Setสรุปคณิตศาสตร์+ข้อสอบเก่า 8 ปี ป.3</t>
  </si>
  <si>
    <t>Setสรุปคณิตศาสตร์+ข้อสอบเก่า 8 ปี ป.4</t>
  </si>
  <si>
    <t>Setสรุปคณิตศาสตร์+ข้อสอบเก่า 8 ปี ป.5</t>
  </si>
  <si>
    <t>Setสรุปคณิตศาสตร์+ข้อสอบเก่า 8 ปี ป.6</t>
  </si>
  <si>
    <t>Setสรุปคณิตศาสตร์+ข้อสอบเก่า 8 ปี ม.1</t>
  </si>
  <si>
    <t>Setสรุปคณิตศาสตร์+ข้อสอบเก่า 8 ปี ม.2</t>
  </si>
  <si>
    <t>Setสรุปคณิตศาสตร์+ข้อสอบเก่า 8 ปี ม.3</t>
  </si>
  <si>
    <t>Setสรุปคณิตศาสตร์ประถมต้น+ข้อสอบเก่า 17 ชุด</t>
  </si>
  <si>
    <t>Setสรุปคณิตศาสตร์ประถมปลาย+ข้อสอบเก่า 25 ชุด</t>
  </si>
  <si>
    <t>Setสรุปคณิตศาสตร์มัธยมต้น+ข้อสอบเก่า 25 ชุด</t>
  </si>
  <si>
    <t>Setสรุปวิทยาศาสตร์+ข้อสอบเก่า 3 ปี ป.1</t>
  </si>
  <si>
    <t>Setสรุปวิทยาศาสตร์+ข้อสอบเก่า 5 ปี ป.2</t>
  </si>
  <si>
    <t>Setสรุปวิทยาศาสตร์+ข้อสอบเก่า 8 ปี ป.3</t>
  </si>
  <si>
    <t>Setสรุปวิทยาศาสตร์+ข้อสอบเก่า 8 ปี ป.4</t>
  </si>
  <si>
    <t>Setสรุปวิทยาศาสตร์+ข้อสอบเก่า 8 ปี ป.5</t>
  </si>
  <si>
    <t>Setสรุปวิทยาศาสตร์+ข้อสอบเก่า 8 ปี ป.6</t>
  </si>
  <si>
    <t>Setสรุปวิทยาศาสตร์+ข้อสอบเก่า 8 ปี ม.1</t>
  </si>
  <si>
    <t>Setสรุปวิทยาศาสตร์+ข้อสอบเก่า 8 ปี ม.2</t>
  </si>
  <si>
    <t>Setสรุปวิทยาศาสตร์+ข้อสอบเก่า 8 ปี ม.3</t>
  </si>
  <si>
    <t>Setสรุปวิทยาศาสตร์ประถมต้น+ข้อสอบเก่า 17 ชุด</t>
  </si>
  <si>
    <t>Setสรุปวิทยาศาสตร์ประถมปลาย+ข้อสอบเก่า 25 ชุด</t>
  </si>
  <si>
    <t>Setสรุปวิทยาศาสตร์มัธยมต้น+ข้อสอบเก่า 25 ชุด</t>
  </si>
  <si>
    <t>Setสรุปภาษาไทย+ข้อสอบเก่า 3 ปี ป.1</t>
  </si>
  <si>
    <t>Setสรุปภาษาไทย+ข้อสอบเก่า 5 ปี ป.2</t>
  </si>
  <si>
    <t>Setสรุปภาษาไทย+ข้อสอบเก่า 8 ปี ป.3</t>
  </si>
  <si>
    <t>Setสรุปภาษาไทย+ข้อสอบเก่า 8 ปี ป.4</t>
  </si>
  <si>
    <t>Setสรุปภาษาไทย+ข้อสอบเก่า 8 ปี ป.5</t>
  </si>
  <si>
    <t>Setสรุปภาษาไทย+ข้อสอบเก่า 8 ปี ป.6</t>
  </si>
  <si>
    <t>Setสรุปภาษาไทยประถมต้น+ข้อสอบเก่า 16 ชุด</t>
  </si>
  <si>
    <t>Setสรุปภาษาไทยประถมปลาย+ข้อสอบเก่า 24 ชุด</t>
  </si>
  <si>
    <t>Setสรุปภาษาไทยมัธยมต้น+ข้อสอบเก่า 24 ชุด</t>
  </si>
  <si>
    <t>Setสรุปสังคมศึกษา+ข้อสอบเก่า 3 ปี ป.1</t>
  </si>
  <si>
    <t>Setสรุปสังคมศึกษา+ข้อสอบเก่า 5 ปี ป.2</t>
  </si>
  <si>
    <t>Setสรุปสังคมศึกษา+ข้อสอบเก่า 8 ปี ป.3</t>
  </si>
  <si>
    <t>Setสรุปสังคมศึกษา+ข้อสอบเก่า 8 ปี ป.4</t>
  </si>
  <si>
    <t>Setสรุปสังคมศึกษา+ข้อสอบเก่า 8 ปี ป.5</t>
  </si>
  <si>
    <t>Setสรุปสังคมศึกษา+ข้อสอบเก่า 8 ปี ป.6</t>
  </si>
  <si>
    <t>Setสรุปสังคมศึกษาประถมต้น+ข้อสอบเก่า 16 ชุด</t>
  </si>
  <si>
    <t>Setสรุปสังคมศึกษาประถมปลาย+ข้อสอบเก่า 24 ชุด</t>
  </si>
  <si>
    <t>Setสรุปสังคมศึกษามัธยมต้น+ข้อสอบเก่า 26 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</si>
</sst>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4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i/>
      <sz val="18"/>
      <name val="Angsana New"/>
      <family val="1"/>
    </font>
    <font>
      <b/>
      <u/>
      <sz val="36"/>
      <name val="Angsana New"/>
      <family val="1"/>
    </font>
    <font>
      <b/>
      <u/>
      <sz val="20"/>
      <name val="Angsana New"/>
      <family val="1"/>
    </font>
    <font>
      <b/>
      <sz val="14"/>
      <name val="Angsana New"/>
      <family val="1"/>
    </font>
    <font>
      <b/>
      <sz val="12"/>
      <name val="Browallia New"/>
      <family val="2"/>
    </font>
    <font>
      <b/>
      <sz val="10"/>
      <name val="Browallia New"/>
      <family val="2"/>
    </font>
    <font>
      <b/>
      <i/>
      <sz val="14"/>
      <name val="Angsana New"/>
      <family val="1"/>
    </font>
    <font>
      <sz val="10"/>
      <color indexed="9"/>
      <name val="Arial"/>
      <family val="2"/>
    </font>
    <font>
      <b/>
      <sz val="11.5"/>
      <name val="Angsana New"/>
      <family val="1"/>
    </font>
    <font>
      <b/>
      <sz val="11.5"/>
      <name val="Arial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3"/>
      <name val="Browallia New"/>
      <family val="2"/>
    </font>
    <font>
      <sz val="12"/>
      <color indexed="9"/>
      <name val="Browallia New"/>
      <family val="2"/>
    </font>
    <font>
      <sz val="12"/>
      <name val="Browallia New"/>
      <family val="2"/>
    </font>
    <font>
      <b/>
      <sz val="14"/>
      <color indexed="8"/>
      <name val="Browallia New"/>
      <family val="2"/>
    </font>
    <font>
      <b/>
      <i/>
      <sz val="16"/>
      <name val="Angsana New"/>
      <family val="1"/>
    </font>
    <font>
      <sz val="10"/>
      <color indexed="22"/>
      <name val="Arial"/>
      <family val="2"/>
    </font>
    <font>
      <sz val="12"/>
      <color indexed="22"/>
      <name val="Browallia New"/>
      <family val="2"/>
    </font>
    <font>
      <b/>
      <sz val="18"/>
      <name val="Browallia New"/>
      <family val="2"/>
    </font>
    <font>
      <b/>
      <sz val="16"/>
      <name val="Browallia New"/>
      <family val="2"/>
    </font>
    <font>
      <b/>
      <sz val="14"/>
      <color indexed="8"/>
      <name val="Angsana New"/>
      <family val="1"/>
    </font>
    <font>
      <sz val="10"/>
      <name val="Angsana New"/>
      <family val="1"/>
    </font>
    <font>
      <sz val="18"/>
      <name val="Browallia New"/>
      <family val="2"/>
    </font>
    <font>
      <b/>
      <i/>
      <sz val="12"/>
      <name val="Angsana New"/>
      <family val="1"/>
    </font>
    <font>
      <b/>
      <u/>
      <sz val="12"/>
      <name val="Browallia New"/>
      <family val="2"/>
    </font>
    <font>
      <b/>
      <sz val="12"/>
      <color indexed="8"/>
      <name val="Browallia New"/>
      <family val="2"/>
    </font>
    <font>
      <b/>
      <sz val="20"/>
      <name val="Browallia New"/>
      <family val="2"/>
    </font>
    <font>
      <sz val="22"/>
      <color indexed="22"/>
      <name val="Browallia New"/>
      <family val="2"/>
    </font>
    <font>
      <sz val="22"/>
      <color indexed="55"/>
      <name val="Browallia New"/>
      <family val="2"/>
    </font>
    <font>
      <b/>
      <sz val="14"/>
      <name val="Arial"/>
      <family val="2"/>
    </font>
    <font>
      <u/>
      <sz val="11"/>
      <name val="Angsana New"/>
      <family val="1"/>
    </font>
    <font>
      <sz val="11"/>
      <name val="Angsana New"/>
      <family val="1"/>
    </font>
    <font>
      <b/>
      <sz val="11"/>
      <name val="Browallia New"/>
      <family val="2"/>
    </font>
    <font>
      <b/>
      <sz val="15"/>
      <name val="Angsana New"/>
      <family val="1"/>
    </font>
    <font>
      <sz val="11.5"/>
      <name val="Angsana New"/>
      <family val="1"/>
    </font>
    <font>
      <b/>
      <sz val="16"/>
      <name val="Angsana New"/>
      <family val="1"/>
    </font>
    <font>
      <b/>
      <i/>
      <sz val="13"/>
      <name val="Angsana New"/>
      <family val="1"/>
    </font>
    <font>
      <b/>
      <sz val="11.5"/>
      <color indexed="9"/>
      <name val="Angsana New"/>
      <family val="1"/>
    </font>
    <font>
      <b/>
      <sz val="11"/>
      <name val="Arial"/>
      <family val="2"/>
    </font>
    <font>
      <b/>
      <sz val="13"/>
      <name val="Arial"/>
      <family val="2"/>
    </font>
    <font>
      <b/>
      <sz val="11"/>
      <color indexed="8"/>
      <name val="Tahoma"/>
      <family val="2"/>
    </font>
    <font>
      <sz val="8"/>
      <color rgb="FFFF0000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3" borderId="0" xfId="0" applyFont="1" applyFill="1" applyAlignment="1">
      <alignment horizontal="left"/>
    </xf>
    <xf numFmtId="4" fontId="9" fillId="0" borderId="0" xfId="0" applyNumberFormat="1" applyFont="1"/>
    <xf numFmtId="0" fontId="6" fillId="3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6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8" xfId="0" applyFont="1" applyBorder="1"/>
    <xf numFmtId="4" fontId="6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9" fillId="3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vertical="center"/>
    </xf>
    <xf numFmtId="0" fontId="5" fillId="0" borderId="11" xfId="0" applyFont="1" applyBorder="1"/>
    <xf numFmtId="0" fontId="4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" fontId="3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41" fillId="0" borderId="0" xfId="0" applyFont="1"/>
    <xf numFmtId="0" fontId="42" fillId="0" borderId="0" xfId="0" applyFont="1"/>
    <xf numFmtId="0" fontId="0" fillId="0" borderId="1" xfId="0" applyBorder="1"/>
    <xf numFmtId="0" fontId="0" fillId="4" borderId="1" xfId="0" applyFill="1" applyBorder="1" applyAlignment="1">
      <alignment horizontal="center"/>
    </xf>
    <xf numFmtId="188" fontId="0" fillId="0" borderId="1" xfId="1" applyNumberFormat="1" applyFont="1" applyBorder="1"/>
    <xf numFmtId="0" fontId="0" fillId="5" borderId="1" xfId="0" applyFill="1" applyBorder="1" applyAlignment="1">
      <alignment horizontal="center"/>
    </xf>
    <xf numFmtId="188" fontId="0" fillId="0" borderId="1" xfId="0" applyNumberFormat="1" applyBorder="1"/>
    <xf numFmtId="188" fontId="0" fillId="0" borderId="1" xfId="1" applyNumberFormat="1" applyFont="1" applyFill="1" applyBorder="1"/>
    <xf numFmtId="0" fontId="43" fillId="0" borderId="0" xfId="0" applyFont="1"/>
    <xf numFmtId="0" fontId="0" fillId="0" borderId="0" xfId="0" applyAlignment="1">
      <alignment horizontal="right"/>
    </xf>
    <xf numFmtId="188" fontId="0" fillId="0" borderId="0" xfId="0" applyNumberFormat="1"/>
    <xf numFmtId="0" fontId="0" fillId="0" borderId="0" xfId="0" applyAlignment="1">
      <alignment horizontal="center"/>
    </xf>
    <xf numFmtId="0" fontId="43" fillId="0" borderId="0" xfId="0" applyFont="1" applyAlignment="1">
      <alignment horizontal="right"/>
    </xf>
    <xf numFmtId="188" fontId="0" fillId="6" borderId="12" xfId="0" applyNumberFormat="1" applyFill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1" fillId="2" borderId="0" xfId="0" applyNumberFormat="1" applyFont="1" applyFill="1" applyAlignment="1">
      <alignment horizontal="right"/>
    </xf>
    <xf numFmtId="3" fontId="21" fillId="2" borderId="0" xfId="0" applyNumberFormat="1" applyFont="1" applyFill="1" applyAlignment="1">
      <alignment horizontal="right" vertical="center"/>
    </xf>
    <xf numFmtId="0" fontId="0" fillId="0" borderId="5" xfId="0" applyBorder="1"/>
    <xf numFmtId="0" fontId="0" fillId="5" borderId="5" xfId="0" applyFill="1" applyBorder="1" applyAlignment="1">
      <alignment horizontal="center"/>
    </xf>
    <xf numFmtId="188" fontId="0" fillId="0" borderId="5" xfId="0" applyNumberFormat="1" applyBorder="1"/>
    <xf numFmtId="0" fontId="0" fillId="0" borderId="0" xfId="0" applyBorder="1"/>
    <xf numFmtId="0" fontId="0" fillId="7" borderId="0" xfId="0" applyFill="1" applyBorder="1" applyAlignment="1">
      <alignment horizontal="center"/>
    </xf>
    <xf numFmtId="188" fontId="0" fillId="0" borderId="13" xfId="0" applyNumberForma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56</xdr:row>
      <xdr:rowOff>0</xdr:rowOff>
    </xdr:from>
    <xdr:to>
      <xdr:col>5</xdr:col>
      <xdr:colOff>273050</xdr:colOff>
      <xdr:row>70</xdr:row>
      <xdr:rowOff>0</xdr:rowOff>
    </xdr:to>
    <xdr:grpSp>
      <xdr:nvGrpSpPr>
        <xdr:cNvPr id="2" name="Group 288">
          <a:extLst>
            <a:ext uri="{FF2B5EF4-FFF2-40B4-BE49-F238E27FC236}">
              <a16:creationId xmlns:a16="http://schemas.microsoft.com/office/drawing/2014/main" id="{684F92E9-869F-4F61-B374-AC60598D24E6}"/>
            </a:ext>
          </a:extLst>
        </xdr:cNvPr>
        <xdr:cNvGrpSpPr>
          <a:grpSpLocks/>
        </xdr:cNvGrpSpPr>
      </xdr:nvGrpSpPr>
      <xdr:grpSpPr bwMode="auto">
        <a:xfrm>
          <a:off x="12700" y="8481060"/>
          <a:ext cx="4687570" cy="3116580"/>
          <a:chOff x="1" y="863"/>
          <a:chExt cx="426" cy="293"/>
        </a:xfrm>
      </xdr:grpSpPr>
      <xdr:pic>
        <xdr:nvPicPr>
          <xdr:cNvPr id="3" name="Picture 280">
            <a:extLst>
              <a:ext uri="{FF2B5EF4-FFF2-40B4-BE49-F238E27FC236}">
                <a16:creationId xmlns:a16="http://schemas.microsoft.com/office/drawing/2014/main" id="{76369476-5EB3-456B-B451-11A03A97F0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3102"/>
          <a:stretch>
            <a:fillRect/>
          </a:stretch>
        </xdr:blipFill>
        <xdr:spPr bwMode="auto">
          <a:xfrm>
            <a:off x="1" y="1056"/>
            <a:ext cx="426" cy="1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Picture 286">
            <a:extLst>
              <a:ext uri="{FF2B5EF4-FFF2-40B4-BE49-F238E27FC236}">
                <a16:creationId xmlns:a16="http://schemas.microsoft.com/office/drawing/2014/main" id="{0E3715B5-AA71-498D-9DD9-9D03EEB47F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886" b="45570"/>
          <a:stretch>
            <a:fillRect/>
          </a:stretch>
        </xdr:blipFill>
        <xdr:spPr bwMode="auto">
          <a:xfrm>
            <a:off x="1" y="863"/>
            <a:ext cx="426" cy="19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8</xdr:col>
      <xdr:colOff>12700</xdr:colOff>
      <xdr:row>61</xdr:row>
      <xdr:rowOff>184150</xdr:rowOff>
    </xdr:from>
    <xdr:to>
      <xdr:col>13</xdr:col>
      <xdr:colOff>0</xdr:colOff>
      <xdr:row>63</xdr:row>
      <xdr:rowOff>120650</xdr:rowOff>
    </xdr:to>
    <xdr:sp macro="" textlink="">
      <xdr:nvSpPr>
        <xdr:cNvPr id="5" name="Text Box 264">
          <a:extLst>
            <a:ext uri="{FF2B5EF4-FFF2-40B4-BE49-F238E27FC236}">
              <a16:creationId xmlns:a16="http://schemas.microsoft.com/office/drawing/2014/main" id="{86F169FE-9C44-42AE-8C96-165929CB9D0A}"/>
            </a:ext>
          </a:extLst>
        </xdr:cNvPr>
        <xdr:cNvSpPr txBox="1">
          <a:spLocks noChangeArrowheads="1"/>
        </xdr:cNvSpPr>
      </xdr:nvSpPr>
      <xdr:spPr bwMode="auto">
        <a:xfrm>
          <a:off x="4533900" y="9829800"/>
          <a:ext cx="4044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82296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ค่าส่ง(ดูในตารางด้านล่าง) _________________ บาท</a:t>
          </a:r>
        </a:p>
      </xdr:txBody>
    </xdr:sp>
    <xdr:clientData/>
  </xdr:twoCellAnchor>
  <xdr:twoCellAnchor>
    <xdr:from>
      <xdr:col>15</xdr:col>
      <xdr:colOff>0</xdr:colOff>
      <xdr:row>137</xdr:row>
      <xdr:rowOff>139700</xdr:rowOff>
    </xdr:from>
    <xdr:to>
      <xdr:col>15</xdr:col>
      <xdr:colOff>0</xdr:colOff>
      <xdr:row>137</xdr:row>
      <xdr:rowOff>139700</xdr:rowOff>
    </xdr:to>
    <xdr:cxnSp macro="">
      <xdr:nvCxnSpPr>
        <xdr:cNvPr id="6" name="AutoShape 32">
          <a:extLst>
            <a:ext uri="{FF2B5EF4-FFF2-40B4-BE49-F238E27FC236}">
              <a16:creationId xmlns:a16="http://schemas.microsoft.com/office/drawing/2014/main" id="{C395A026-9A0B-44BE-A5AE-53E5F909A716}"/>
            </a:ext>
          </a:extLst>
        </xdr:cNvPr>
        <xdr:cNvCxnSpPr>
          <a:cxnSpLocks noChangeShapeType="1"/>
        </xdr:cNvCxnSpPr>
      </xdr:nvCxnSpPr>
      <xdr:spPr bwMode="auto">
        <a:xfrm>
          <a:off x="9785350" y="24688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7</xdr:row>
      <xdr:rowOff>146050</xdr:rowOff>
    </xdr:from>
    <xdr:to>
      <xdr:col>14</xdr:col>
      <xdr:colOff>0</xdr:colOff>
      <xdr:row>7</xdr:row>
      <xdr:rowOff>146050</xdr:rowOff>
    </xdr:to>
    <xdr:cxnSp macro="">
      <xdr:nvCxnSpPr>
        <xdr:cNvPr id="7" name="AutoShape 42">
          <a:extLst>
            <a:ext uri="{FF2B5EF4-FFF2-40B4-BE49-F238E27FC236}">
              <a16:creationId xmlns:a16="http://schemas.microsoft.com/office/drawing/2014/main" id="{A6076293-0BBE-45EE-B321-F71EAFDDDAD8}"/>
            </a:ext>
          </a:extLst>
        </xdr:cNvPr>
        <xdr:cNvCxnSpPr>
          <a:cxnSpLocks noChangeShapeType="1"/>
        </xdr:cNvCxnSpPr>
      </xdr:nvCxnSpPr>
      <xdr:spPr bwMode="auto">
        <a:xfrm>
          <a:off x="9048750" y="17145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cxnSp macro="">
      <xdr:nvCxnSpPr>
        <xdr:cNvPr id="8" name="AutoShape 43">
          <a:extLst>
            <a:ext uri="{FF2B5EF4-FFF2-40B4-BE49-F238E27FC236}">
              <a16:creationId xmlns:a16="http://schemas.microsoft.com/office/drawing/2014/main" id="{E74EFD4E-8B6D-4FB0-B194-A293F86A2568}"/>
            </a:ext>
          </a:extLst>
        </xdr:cNvPr>
        <xdr:cNvCxnSpPr>
          <a:cxnSpLocks noChangeShapeType="1"/>
        </xdr:cNvCxnSpPr>
      </xdr:nvCxnSpPr>
      <xdr:spPr bwMode="auto">
        <a:xfrm>
          <a:off x="9048750" y="1701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7</xdr:row>
      <xdr:rowOff>120650</xdr:rowOff>
    </xdr:from>
    <xdr:to>
      <xdr:col>14</xdr:col>
      <xdr:colOff>0</xdr:colOff>
      <xdr:row>7</xdr:row>
      <xdr:rowOff>120650</xdr:rowOff>
    </xdr:to>
    <xdr:cxnSp macro="">
      <xdr:nvCxnSpPr>
        <xdr:cNvPr id="9" name="AutoShape 44">
          <a:extLst>
            <a:ext uri="{FF2B5EF4-FFF2-40B4-BE49-F238E27FC236}">
              <a16:creationId xmlns:a16="http://schemas.microsoft.com/office/drawing/2014/main" id="{7D2C3890-2E4F-4DDF-A119-2A094B58AE69}"/>
            </a:ext>
          </a:extLst>
        </xdr:cNvPr>
        <xdr:cNvCxnSpPr>
          <a:cxnSpLocks noChangeShapeType="1"/>
        </xdr:cNvCxnSpPr>
      </xdr:nvCxnSpPr>
      <xdr:spPr bwMode="auto">
        <a:xfrm>
          <a:off x="9048750" y="1689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8</xdr:row>
      <xdr:rowOff>133350</xdr:rowOff>
    </xdr:from>
    <xdr:to>
      <xdr:col>14</xdr:col>
      <xdr:colOff>0</xdr:colOff>
      <xdr:row>8</xdr:row>
      <xdr:rowOff>133350</xdr:rowOff>
    </xdr:to>
    <xdr:cxnSp macro="">
      <xdr:nvCxnSpPr>
        <xdr:cNvPr id="10" name="AutoShape 45">
          <a:extLst>
            <a:ext uri="{FF2B5EF4-FFF2-40B4-BE49-F238E27FC236}">
              <a16:creationId xmlns:a16="http://schemas.microsoft.com/office/drawing/2014/main" id="{598DA44C-9674-48C2-9CFC-A715243C4AC0}"/>
            </a:ext>
          </a:extLst>
        </xdr:cNvPr>
        <xdr:cNvCxnSpPr>
          <a:cxnSpLocks noChangeShapeType="1"/>
        </xdr:cNvCxnSpPr>
      </xdr:nvCxnSpPr>
      <xdr:spPr bwMode="auto">
        <a:xfrm>
          <a:off x="9048750" y="19113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8</xdr:row>
      <xdr:rowOff>120650</xdr:rowOff>
    </xdr:from>
    <xdr:to>
      <xdr:col>14</xdr:col>
      <xdr:colOff>0</xdr:colOff>
      <xdr:row>8</xdr:row>
      <xdr:rowOff>120650</xdr:rowOff>
    </xdr:to>
    <xdr:cxnSp macro="">
      <xdr:nvCxnSpPr>
        <xdr:cNvPr id="11" name="AutoShape 46">
          <a:extLst>
            <a:ext uri="{FF2B5EF4-FFF2-40B4-BE49-F238E27FC236}">
              <a16:creationId xmlns:a16="http://schemas.microsoft.com/office/drawing/2014/main" id="{4D0A5B48-E96B-4100-B9A1-75FDE0CF3B45}"/>
            </a:ext>
          </a:extLst>
        </xdr:cNvPr>
        <xdr:cNvCxnSpPr>
          <a:cxnSpLocks noChangeShapeType="1"/>
        </xdr:cNvCxnSpPr>
      </xdr:nvCxnSpPr>
      <xdr:spPr bwMode="auto">
        <a:xfrm>
          <a:off x="9048750" y="1898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9</xdr:row>
      <xdr:rowOff>133350</xdr:rowOff>
    </xdr:to>
    <xdr:cxnSp macro="">
      <xdr:nvCxnSpPr>
        <xdr:cNvPr id="12" name="AutoShape 47">
          <a:extLst>
            <a:ext uri="{FF2B5EF4-FFF2-40B4-BE49-F238E27FC236}">
              <a16:creationId xmlns:a16="http://schemas.microsoft.com/office/drawing/2014/main" id="{681E9DE6-FAF9-472A-AAE2-507F1BA34170}"/>
            </a:ext>
          </a:extLst>
        </xdr:cNvPr>
        <xdr:cNvCxnSpPr>
          <a:cxnSpLocks noChangeShapeType="1"/>
        </xdr:cNvCxnSpPr>
      </xdr:nvCxnSpPr>
      <xdr:spPr bwMode="auto">
        <a:xfrm>
          <a:off x="9048750" y="21209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9</xdr:row>
      <xdr:rowOff>133350</xdr:rowOff>
    </xdr:to>
    <xdr:cxnSp macro="">
      <xdr:nvCxnSpPr>
        <xdr:cNvPr id="13" name="AutoShape 48">
          <a:extLst>
            <a:ext uri="{FF2B5EF4-FFF2-40B4-BE49-F238E27FC236}">
              <a16:creationId xmlns:a16="http://schemas.microsoft.com/office/drawing/2014/main" id="{A5C75715-4645-46AE-8CBD-9092DE78480C}"/>
            </a:ext>
          </a:extLst>
        </xdr:cNvPr>
        <xdr:cNvCxnSpPr>
          <a:cxnSpLocks noChangeShapeType="1"/>
        </xdr:cNvCxnSpPr>
      </xdr:nvCxnSpPr>
      <xdr:spPr bwMode="auto">
        <a:xfrm>
          <a:off x="9048750" y="21209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10</xdr:row>
      <xdr:rowOff>146050</xdr:rowOff>
    </xdr:from>
    <xdr:to>
      <xdr:col>14</xdr:col>
      <xdr:colOff>0</xdr:colOff>
      <xdr:row>10</xdr:row>
      <xdr:rowOff>146050</xdr:rowOff>
    </xdr:to>
    <xdr:cxnSp macro="">
      <xdr:nvCxnSpPr>
        <xdr:cNvPr id="14" name="AutoShape 49">
          <a:extLst>
            <a:ext uri="{FF2B5EF4-FFF2-40B4-BE49-F238E27FC236}">
              <a16:creationId xmlns:a16="http://schemas.microsoft.com/office/drawing/2014/main" id="{D1B834ED-2421-4CD0-AD6B-5C2872EBBA46}"/>
            </a:ext>
          </a:extLst>
        </xdr:cNvPr>
        <xdr:cNvCxnSpPr>
          <a:cxnSpLocks noChangeShapeType="1"/>
        </xdr:cNvCxnSpPr>
      </xdr:nvCxnSpPr>
      <xdr:spPr bwMode="auto">
        <a:xfrm>
          <a:off x="9048750" y="23431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11</xdr:row>
      <xdr:rowOff>152400</xdr:rowOff>
    </xdr:from>
    <xdr:to>
      <xdr:col>14</xdr:col>
      <xdr:colOff>0</xdr:colOff>
      <xdr:row>11</xdr:row>
      <xdr:rowOff>152400</xdr:rowOff>
    </xdr:to>
    <xdr:cxnSp macro="">
      <xdr:nvCxnSpPr>
        <xdr:cNvPr id="15" name="AutoShape 50">
          <a:extLst>
            <a:ext uri="{FF2B5EF4-FFF2-40B4-BE49-F238E27FC236}">
              <a16:creationId xmlns:a16="http://schemas.microsoft.com/office/drawing/2014/main" id="{6E300644-6912-4362-8517-FF4A068EC692}"/>
            </a:ext>
          </a:extLst>
        </xdr:cNvPr>
        <xdr:cNvCxnSpPr>
          <a:cxnSpLocks noChangeShapeType="1"/>
        </xdr:cNvCxnSpPr>
      </xdr:nvCxnSpPr>
      <xdr:spPr bwMode="auto">
        <a:xfrm>
          <a:off x="9048750" y="2559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16" name="AutoShape 51">
          <a:extLst>
            <a:ext uri="{FF2B5EF4-FFF2-40B4-BE49-F238E27FC236}">
              <a16:creationId xmlns:a16="http://schemas.microsoft.com/office/drawing/2014/main" id="{B6349463-2E86-4157-BCCC-7FD5460ED21C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17" name="AutoShape 52">
          <a:extLst>
            <a:ext uri="{FF2B5EF4-FFF2-40B4-BE49-F238E27FC236}">
              <a16:creationId xmlns:a16="http://schemas.microsoft.com/office/drawing/2014/main" id="{50C8F486-AC60-47B5-B342-F98182B795CA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18" name="AutoShape 53">
          <a:extLst>
            <a:ext uri="{FF2B5EF4-FFF2-40B4-BE49-F238E27FC236}">
              <a16:creationId xmlns:a16="http://schemas.microsoft.com/office/drawing/2014/main" id="{FDFC91E4-087D-4A8B-B857-A8314AFB3872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19" name="AutoShape 54">
          <a:extLst>
            <a:ext uri="{FF2B5EF4-FFF2-40B4-BE49-F238E27FC236}">
              <a16:creationId xmlns:a16="http://schemas.microsoft.com/office/drawing/2014/main" id="{B294CC2F-3BE2-4F9F-A91E-0B2F213045D0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20" name="AutoShape 55">
          <a:extLst>
            <a:ext uri="{FF2B5EF4-FFF2-40B4-BE49-F238E27FC236}">
              <a16:creationId xmlns:a16="http://schemas.microsoft.com/office/drawing/2014/main" id="{E8E51294-FA45-4E2E-85E8-380C47C56FED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21" name="AutoShape 56">
          <a:extLst>
            <a:ext uri="{FF2B5EF4-FFF2-40B4-BE49-F238E27FC236}">
              <a16:creationId xmlns:a16="http://schemas.microsoft.com/office/drawing/2014/main" id="{B5F0A751-00D5-4B67-91EE-DA040E4BBAFA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22" name="AutoShape 57">
          <a:extLst>
            <a:ext uri="{FF2B5EF4-FFF2-40B4-BE49-F238E27FC236}">
              <a16:creationId xmlns:a16="http://schemas.microsoft.com/office/drawing/2014/main" id="{4613AF9A-9897-4F09-AF6D-CFC61EAA6C90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cxnSp macro="">
      <xdr:nvCxnSpPr>
        <xdr:cNvPr id="23" name="AutoShape 59">
          <a:extLst>
            <a:ext uri="{FF2B5EF4-FFF2-40B4-BE49-F238E27FC236}">
              <a16:creationId xmlns:a16="http://schemas.microsoft.com/office/drawing/2014/main" id="{C4AB6931-9D50-40BC-8ACB-F1B8486F10E6}"/>
            </a:ext>
          </a:extLst>
        </xdr:cNvPr>
        <xdr:cNvCxnSpPr>
          <a:cxnSpLocks noChangeShapeType="1"/>
        </xdr:cNvCxnSpPr>
      </xdr:nvCxnSpPr>
      <xdr:spPr bwMode="auto">
        <a:xfrm>
          <a:off x="14338300" y="10960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67</xdr:row>
      <xdr:rowOff>0</xdr:rowOff>
    </xdr:from>
    <xdr:to>
      <xdr:col>22</xdr:col>
      <xdr:colOff>0</xdr:colOff>
      <xdr:row>67</xdr:row>
      <xdr:rowOff>0</xdr:rowOff>
    </xdr:to>
    <xdr:sp macro="" textlink="">
      <xdr:nvSpPr>
        <xdr:cNvPr id="24" name="Line 67">
          <a:extLst>
            <a:ext uri="{FF2B5EF4-FFF2-40B4-BE49-F238E27FC236}">
              <a16:creationId xmlns:a16="http://schemas.microsoft.com/office/drawing/2014/main" id="{C0DA7E08-942F-4AA4-84E3-46BE938C375F}"/>
            </a:ext>
          </a:extLst>
        </xdr:cNvPr>
        <xdr:cNvSpPr>
          <a:spLocks noChangeShapeType="1"/>
        </xdr:cNvSpPr>
      </xdr:nvSpPr>
      <xdr:spPr bwMode="auto">
        <a:xfrm>
          <a:off x="14338300" y="1096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</xdr:row>
      <xdr:rowOff>152400</xdr:rowOff>
    </xdr:from>
    <xdr:to>
      <xdr:col>8</xdr:col>
      <xdr:colOff>0</xdr:colOff>
      <xdr:row>62</xdr:row>
      <xdr:rowOff>152400</xdr:rowOff>
    </xdr:to>
    <xdr:cxnSp macro="">
      <xdr:nvCxnSpPr>
        <xdr:cNvPr id="25" name="AutoShape 75">
          <a:extLst>
            <a:ext uri="{FF2B5EF4-FFF2-40B4-BE49-F238E27FC236}">
              <a16:creationId xmlns:a16="http://schemas.microsoft.com/office/drawing/2014/main" id="{89BA752D-7ACB-4440-9890-70DA6B82B87C}"/>
            </a:ext>
          </a:extLst>
        </xdr:cNvPr>
        <xdr:cNvCxnSpPr>
          <a:cxnSpLocks noChangeShapeType="1"/>
        </xdr:cNvCxnSpPr>
      </xdr:nvCxnSpPr>
      <xdr:spPr bwMode="auto">
        <a:xfrm>
          <a:off x="4521200" y="10001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62</xdr:row>
      <xdr:rowOff>152400</xdr:rowOff>
    </xdr:from>
    <xdr:to>
      <xdr:col>8</xdr:col>
      <xdr:colOff>0</xdr:colOff>
      <xdr:row>62</xdr:row>
      <xdr:rowOff>152400</xdr:rowOff>
    </xdr:to>
    <xdr:cxnSp macro="">
      <xdr:nvCxnSpPr>
        <xdr:cNvPr id="26" name="AutoShape 76">
          <a:extLst>
            <a:ext uri="{FF2B5EF4-FFF2-40B4-BE49-F238E27FC236}">
              <a16:creationId xmlns:a16="http://schemas.microsoft.com/office/drawing/2014/main" id="{46F50A53-093F-4924-A68C-0FB264C16630}"/>
            </a:ext>
          </a:extLst>
        </xdr:cNvPr>
        <xdr:cNvCxnSpPr>
          <a:cxnSpLocks noChangeShapeType="1"/>
        </xdr:cNvCxnSpPr>
      </xdr:nvCxnSpPr>
      <xdr:spPr bwMode="auto">
        <a:xfrm>
          <a:off x="4521200" y="10001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62</xdr:row>
      <xdr:rowOff>127000</xdr:rowOff>
    </xdr:from>
    <xdr:to>
      <xdr:col>8</xdr:col>
      <xdr:colOff>0</xdr:colOff>
      <xdr:row>62</xdr:row>
      <xdr:rowOff>127000</xdr:rowOff>
    </xdr:to>
    <xdr:cxnSp macro="">
      <xdr:nvCxnSpPr>
        <xdr:cNvPr id="27" name="AutoShape 77">
          <a:extLst>
            <a:ext uri="{FF2B5EF4-FFF2-40B4-BE49-F238E27FC236}">
              <a16:creationId xmlns:a16="http://schemas.microsoft.com/office/drawing/2014/main" id="{515AA6F7-3629-4F87-88A0-256999C3F704}"/>
            </a:ext>
          </a:extLst>
        </xdr:cNvPr>
        <xdr:cNvCxnSpPr>
          <a:cxnSpLocks noChangeShapeType="1"/>
        </xdr:cNvCxnSpPr>
      </xdr:nvCxnSpPr>
      <xdr:spPr bwMode="auto">
        <a:xfrm>
          <a:off x="4521200" y="99758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63</xdr:row>
      <xdr:rowOff>133350</xdr:rowOff>
    </xdr:from>
    <xdr:to>
      <xdr:col>8</xdr:col>
      <xdr:colOff>0</xdr:colOff>
      <xdr:row>63</xdr:row>
      <xdr:rowOff>133350</xdr:rowOff>
    </xdr:to>
    <xdr:cxnSp macro="">
      <xdr:nvCxnSpPr>
        <xdr:cNvPr id="28" name="AutoShape 78">
          <a:extLst>
            <a:ext uri="{FF2B5EF4-FFF2-40B4-BE49-F238E27FC236}">
              <a16:creationId xmlns:a16="http://schemas.microsoft.com/office/drawing/2014/main" id="{2A953132-CA4A-4B54-9ACE-0C74E4732D8B}"/>
            </a:ext>
          </a:extLst>
        </xdr:cNvPr>
        <xdr:cNvCxnSpPr>
          <a:cxnSpLocks noChangeShapeType="1"/>
        </xdr:cNvCxnSpPr>
      </xdr:nvCxnSpPr>
      <xdr:spPr bwMode="auto">
        <a:xfrm>
          <a:off x="4521200" y="101854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63</xdr:row>
      <xdr:rowOff>120650</xdr:rowOff>
    </xdr:from>
    <xdr:to>
      <xdr:col>8</xdr:col>
      <xdr:colOff>0</xdr:colOff>
      <xdr:row>63</xdr:row>
      <xdr:rowOff>120650</xdr:rowOff>
    </xdr:to>
    <xdr:cxnSp macro="">
      <xdr:nvCxnSpPr>
        <xdr:cNvPr id="29" name="AutoShape 79">
          <a:extLst>
            <a:ext uri="{FF2B5EF4-FFF2-40B4-BE49-F238E27FC236}">
              <a16:creationId xmlns:a16="http://schemas.microsoft.com/office/drawing/2014/main" id="{2541EF13-FB04-4DB8-96E1-02105B2A125E}"/>
            </a:ext>
          </a:extLst>
        </xdr:cNvPr>
        <xdr:cNvCxnSpPr>
          <a:cxnSpLocks noChangeShapeType="1"/>
        </xdr:cNvCxnSpPr>
      </xdr:nvCxnSpPr>
      <xdr:spPr bwMode="auto">
        <a:xfrm>
          <a:off x="4521200" y="101727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64</xdr:row>
      <xdr:rowOff>133350</xdr:rowOff>
    </xdr:from>
    <xdr:to>
      <xdr:col>8</xdr:col>
      <xdr:colOff>0</xdr:colOff>
      <xdr:row>64</xdr:row>
      <xdr:rowOff>133350</xdr:rowOff>
    </xdr:to>
    <xdr:cxnSp macro="">
      <xdr:nvCxnSpPr>
        <xdr:cNvPr id="30" name="AutoShape 80">
          <a:extLst>
            <a:ext uri="{FF2B5EF4-FFF2-40B4-BE49-F238E27FC236}">
              <a16:creationId xmlns:a16="http://schemas.microsoft.com/office/drawing/2014/main" id="{71FD5A1A-9849-42F8-A7DB-CDE3F6C39279}"/>
            </a:ext>
          </a:extLst>
        </xdr:cNvPr>
        <xdr:cNvCxnSpPr>
          <a:cxnSpLocks noChangeShapeType="1"/>
        </xdr:cNvCxnSpPr>
      </xdr:nvCxnSpPr>
      <xdr:spPr bwMode="auto">
        <a:xfrm>
          <a:off x="4521200" y="10382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64</xdr:row>
      <xdr:rowOff>133350</xdr:rowOff>
    </xdr:from>
    <xdr:to>
      <xdr:col>8</xdr:col>
      <xdr:colOff>0</xdr:colOff>
      <xdr:row>64</xdr:row>
      <xdr:rowOff>133350</xdr:rowOff>
    </xdr:to>
    <xdr:cxnSp macro="">
      <xdr:nvCxnSpPr>
        <xdr:cNvPr id="31" name="AutoShape 81">
          <a:extLst>
            <a:ext uri="{FF2B5EF4-FFF2-40B4-BE49-F238E27FC236}">
              <a16:creationId xmlns:a16="http://schemas.microsoft.com/office/drawing/2014/main" id="{0EB9CF98-F20B-4BFF-B660-6386D2D1A30B}"/>
            </a:ext>
          </a:extLst>
        </xdr:cNvPr>
        <xdr:cNvCxnSpPr>
          <a:cxnSpLocks noChangeShapeType="1"/>
        </xdr:cNvCxnSpPr>
      </xdr:nvCxnSpPr>
      <xdr:spPr bwMode="auto">
        <a:xfrm>
          <a:off x="4521200" y="10382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61</xdr:row>
      <xdr:rowOff>57150</xdr:rowOff>
    </xdr:from>
    <xdr:to>
      <xdr:col>8</xdr:col>
      <xdr:colOff>0</xdr:colOff>
      <xdr:row>61</xdr:row>
      <xdr:rowOff>57150</xdr:rowOff>
    </xdr:to>
    <xdr:cxnSp macro="">
      <xdr:nvCxnSpPr>
        <xdr:cNvPr id="32" name="AutoShape 84">
          <a:extLst>
            <a:ext uri="{FF2B5EF4-FFF2-40B4-BE49-F238E27FC236}">
              <a16:creationId xmlns:a16="http://schemas.microsoft.com/office/drawing/2014/main" id="{D1AC8D55-CCE7-4B16-95BB-3351837B1C5E}"/>
            </a:ext>
          </a:extLst>
        </xdr:cNvPr>
        <xdr:cNvCxnSpPr>
          <a:cxnSpLocks noChangeShapeType="1"/>
        </xdr:cNvCxnSpPr>
      </xdr:nvCxnSpPr>
      <xdr:spPr bwMode="auto">
        <a:xfrm>
          <a:off x="4521200" y="970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cxnSp macro="">
      <xdr:nvCxnSpPr>
        <xdr:cNvPr id="33" name="AutoShape 85">
          <a:extLst>
            <a:ext uri="{FF2B5EF4-FFF2-40B4-BE49-F238E27FC236}">
              <a16:creationId xmlns:a16="http://schemas.microsoft.com/office/drawing/2014/main" id="{A8F25A85-C537-4651-8C40-C3AF8918FA90}"/>
            </a:ext>
          </a:extLst>
        </xdr:cNvPr>
        <xdr:cNvCxnSpPr>
          <a:cxnSpLocks noChangeShapeType="1"/>
        </xdr:cNvCxnSpPr>
      </xdr:nvCxnSpPr>
      <xdr:spPr bwMode="auto">
        <a:xfrm>
          <a:off x="4521200" y="10763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61</xdr:row>
      <xdr:rowOff>152400</xdr:rowOff>
    </xdr:to>
    <xdr:cxnSp macro="">
      <xdr:nvCxnSpPr>
        <xdr:cNvPr id="34" name="AutoShape 86">
          <a:extLst>
            <a:ext uri="{FF2B5EF4-FFF2-40B4-BE49-F238E27FC236}">
              <a16:creationId xmlns:a16="http://schemas.microsoft.com/office/drawing/2014/main" id="{F015E277-FEAB-4F91-871F-8D2F13255528}"/>
            </a:ext>
          </a:extLst>
        </xdr:cNvPr>
        <xdr:cNvCxnSpPr>
          <a:cxnSpLocks noChangeShapeType="1"/>
        </xdr:cNvCxnSpPr>
      </xdr:nvCxnSpPr>
      <xdr:spPr bwMode="auto">
        <a:xfrm>
          <a:off x="4521200" y="9798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cxnSp macro="">
      <xdr:nvCxnSpPr>
        <xdr:cNvPr id="35" name="AutoShape 88">
          <a:extLst>
            <a:ext uri="{FF2B5EF4-FFF2-40B4-BE49-F238E27FC236}">
              <a16:creationId xmlns:a16="http://schemas.microsoft.com/office/drawing/2014/main" id="{993A0C79-0077-4F33-8D23-35095BD0C380}"/>
            </a:ext>
          </a:extLst>
        </xdr:cNvPr>
        <xdr:cNvCxnSpPr>
          <a:cxnSpLocks noChangeShapeType="1"/>
        </xdr:cNvCxnSpPr>
      </xdr:nvCxnSpPr>
      <xdr:spPr bwMode="auto">
        <a:xfrm>
          <a:off x="4521200" y="10763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61</xdr:row>
      <xdr:rowOff>152400</xdr:rowOff>
    </xdr:to>
    <xdr:cxnSp macro="">
      <xdr:nvCxnSpPr>
        <xdr:cNvPr id="36" name="AutoShape 109">
          <a:extLst>
            <a:ext uri="{FF2B5EF4-FFF2-40B4-BE49-F238E27FC236}">
              <a16:creationId xmlns:a16="http://schemas.microsoft.com/office/drawing/2014/main" id="{BEDEE6C9-4D49-4B8F-9DDB-4718F8588123}"/>
            </a:ext>
          </a:extLst>
        </xdr:cNvPr>
        <xdr:cNvCxnSpPr>
          <a:cxnSpLocks noChangeShapeType="1"/>
        </xdr:cNvCxnSpPr>
      </xdr:nvCxnSpPr>
      <xdr:spPr bwMode="auto">
        <a:xfrm>
          <a:off x="4521200" y="9798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61</xdr:row>
      <xdr:rowOff>152400</xdr:rowOff>
    </xdr:to>
    <xdr:cxnSp macro="">
      <xdr:nvCxnSpPr>
        <xdr:cNvPr id="37" name="AutoShape 110">
          <a:extLst>
            <a:ext uri="{FF2B5EF4-FFF2-40B4-BE49-F238E27FC236}">
              <a16:creationId xmlns:a16="http://schemas.microsoft.com/office/drawing/2014/main" id="{D8C9524C-7C3C-4B3E-995C-23F1A77A7DEA}"/>
            </a:ext>
          </a:extLst>
        </xdr:cNvPr>
        <xdr:cNvCxnSpPr>
          <a:cxnSpLocks noChangeShapeType="1"/>
        </xdr:cNvCxnSpPr>
      </xdr:nvCxnSpPr>
      <xdr:spPr bwMode="auto">
        <a:xfrm>
          <a:off x="4521200" y="9798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61</xdr:row>
      <xdr:rowOff>127000</xdr:rowOff>
    </xdr:from>
    <xdr:to>
      <xdr:col>8</xdr:col>
      <xdr:colOff>0</xdr:colOff>
      <xdr:row>61</xdr:row>
      <xdr:rowOff>127000</xdr:rowOff>
    </xdr:to>
    <xdr:cxnSp macro="">
      <xdr:nvCxnSpPr>
        <xdr:cNvPr id="38" name="AutoShape 111">
          <a:extLst>
            <a:ext uri="{FF2B5EF4-FFF2-40B4-BE49-F238E27FC236}">
              <a16:creationId xmlns:a16="http://schemas.microsoft.com/office/drawing/2014/main" id="{AB7DA82A-593F-4101-980C-3AA8166EC826}"/>
            </a:ext>
          </a:extLst>
        </xdr:cNvPr>
        <xdr:cNvCxnSpPr>
          <a:cxnSpLocks noChangeShapeType="1"/>
        </xdr:cNvCxnSpPr>
      </xdr:nvCxnSpPr>
      <xdr:spPr bwMode="auto">
        <a:xfrm>
          <a:off x="4521200" y="9772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62</xdr:row>
      <xdr:rowOff>133350</xdr:rowOff>
    </xdr:from>
    <xdr:to>
      <xdr:col>8</xdr:col>
      <xdr:colOff>0</xdr:colOff>
      <xdr:row>62</xdr:row>
      <xdr:rowOff>133350</xdr:rowOff>
    </xdr:to>
    <xdr:cxnSp macro="">
      <xdr:nvCxnSpPr>
        <xdr:cNvPr id="39" name="AutoShape 112">
          <a:extLst>
            <a:ext uri="{FF2B5EF4-FFF2-40B4-BE49-F238E27FC236}">
              <a16:creationId xmlns:a16="http://schemas.microsoft.com/office/drawing/2014/main" id="{656775CD-75BA-4302-9486-D890023F7127}"/>
            </a:ext>
          </a:extLst>
        </xdr:cNvPr>
        <xdr:cNvCxnSpPr>
          <a:cxnSpLocks noChangeShapeType="1"/>
        </xdr:cNvCxnSpPr>
      </xdr:nvCxnSpPr>
      <xdr:spPr bwMode="auto">
        <a:xfrm>
          <a:off x="4521200" y="99822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62</xdr:row>
      <xdr:rowOff>127000</xdr:rowOff>
    </xdr:from>
    <xdr:to>
      <xdr:col>8</xdr:col>
      <xdr:colOff>0</xdr:colOff>
      <xdr:row>62</xdr:row>
      <xdr:rowOff>127000</xdr:rowOff>
    </xdr:to>
    <xdr:cxnSp macro="">
      <xdr:nvCxnSpPr>
        <xdr:cNvPr id="40" name="AutoShape 113">
          <a:extLst>
            <a:ext uri="{FF2B5EF4-FFF2-40B4-BE49-F238E27FC236}">
              <a16:creationId xmlns:a16="http://schemas.microsoft.com/office/drawing/2014/main" id="{6BBBA7EA-217C-4576-AD4A-F23040BE789E}"/>
            </a:ext>
          </a:extLst>
        </xdr:cNvPr>
        <xdr:cNvCxnSpPr>
          <a:cxnSpLocks noChangeShapeType="1"/>
        </xdr:cNvCxnSpPr>
      </xdr:nvCxnSpPr>
      <xdr:spPr bwMode="auto">
        <a:xfrm>
          <a:off x="4521200" y="99758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63</xdr:row>
      <xdr:rowOff>133350</xdr:rowOff>
    </xdr:from>
    <xdr:to>
      <xdr:col>8</xdr:col>
      <xdr:colOff>0</xdr:colOff>
      <xdr:row>63</xdr:row>
      <xdr:rowOff>133350</xdr:rowOff>
    </xdr:to>
    <xdr:cxnSp macro="">
      <xdr:nvCxnSpPr>
        <xdr:cNvPr id="41" name="AutoShape 114">
          <a:extLst>
            <a:ext uri="{FF2B5EF4-FFF2-40B4-BE49-F238E27FC236}">
              <a16:creationId xmlns:a16="http://schemas.microsoft.com/office/drawing/2014/main" id="{6817F42C-605C-41D9-A4A5-35897FE4EB6F}"/>
            </a:ext>
          </a:extLst>
        </xdr:cNvPr>
        <xdr:cNvCxnSpPr>
          <a:cxnSpLocks noChangeShapeType="1"/>
        </xdr:cNvCxnSpPr>
      </xdr:nvCxnSpPr>
      <xdr:spPr bwMode="auto">
        <a:xfrm>
          <a:off x="4521200" y="101854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63</xdr:row>
      <xdr:rowOff>133350</xdr:rowOff>
    </xdr:from>
    <xdr:to>
      <xdr:col>8</xdr:col>
      <xdr:colOff>0</xdr:colOff>
      <xdr:row>63</xdr:row>
      <xdr:rowOff>133350</xdr:rowOff>
    </xdr:to>
    <xdr:cxnSp macro="">
      <xdr:nvCxnSpPr>
        <xdr:cNvPr id="42" name="AutoShape 115">
          <a:extLst>
            <a:ext uri="{FF2B5EF4-FFF2-40B4-BE49-F238E27FC236}">
              <a16:creationId xmlns:a16="http://schemas.microsoft.com/office/drawing/2014/main" id="{73E7C0F6-DC67-4FAC-B9B6-476DBE22481F}"/>
            </a:ext>
          </a:extLst>
        </xdr:cNvPr>
        <xdr:cNvCxnSpPr>
          <a:cxnSpLocks noChangeShapeType="1"/>
        </xdr:cNvCxnSpPr>
      </xdr:nvCxnSpPr>
      <xdr:spPr bwMode="auto">
        <a:xfrm>
          <a:off x="4521200" y="101854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64</xdr:row>
      <xdr:rowOff>146050</xdr:rowOff>
    </xdr:from>
    <xdr:to>
      <xdr:col>8</xdr:col>
      <xdr:colOff>0</xdr:colOff>
      <xdr:row>64</xdr:row>
      <xdr:rowOff>146050</xdr:rowOff>
    </xdr:to>
    <xdr:cxnSp macro="">
      <xdr:nvCxnSpPr>
        <xdr:cNvPr id="43" name="AutoShape 116">
          <a:extLst>
            <a:ext uri="{FF2B5EF4-FFF2-40B4-BE49-F238E27FC236}">
              <a16:creationId xmlns:a16="http://schemas.microsoft.com/office/drawing/2014/main" id="{C3E856EB-427C-4F13-8157-64DB45F49E33}"/>
            </a:ext>
          </a:extLst>
        </xdr:cNvPr>
        <xdr:cNvCxnSpPr>
          <a:cxnSpLocks noChangeShapeType="1"/>
        </xdr:cNvCxnSpPr>
      </xdr:nvCxnSpPr>
      <xdr:spPr bwMode="auto">
        <a:xfrm>
          <a:off x="4521200" y="103949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66</xdr:row>
      <xdr:rowOff>0</xdr:rowOff>
    </xdr:from>
    <xdr:to>
      <xdr:col>14</xdr:col>
      <xdr:colOff>0</xdr:colOff>
      <xdr:row>66</xdr:row>
      <xdr:rowOff>0</xdr:rowOff>
    </xdr:to>
    <xdr:cxnSp macro="">
      <xdr:nvCxnSpPr>
        <xdr:cNvPr id="44" name="AutoShape 118">
          <a:extLst>
            <a:ext uri="{FF2B5EF4-FFF2-40B4-BE49-F238E27FC236}">
              <a16:creationId xmlns:a16="http://schemas.microsoft.com/office/drawing/2014/main" id="{C7EA7BDE-7FF0-470D-B944-035C5344FD39}"/>
            </a:ext>
          </a:extLst>
        </xdr:cNvPr>
        <xdr:cNvCxnSpPr>
          <a:cxnSpLocks noChangeShapeType="1"/>
        </xdr:cNvCxnSpPr>
      </xdr:nvCxnSpPr>
      <xdr:spPr bwMode="auto">
        <a:xfrm>
          <a:off x="9048750" y="10763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66</xdr:row>
      <xdr:rowOff>0</xdr:rowOff>
    </xdr:from>
    <xdr:to>
      <xdr:col>14</xdr:col>
      <xdr:colOff>0</xdr:colOff>
      <xdr:row>66</xdr:row>
      <xdr:rowOff>0</xdr:rowOff>
    </xdr:to>
    <xdr:cxnSp macro="">
      <xdr:nvCxnSpPr>
        <xdr:cNvPr id="45" name="AutoShape 120">
          <a:extLst>
            <a:ext uri="{FF2B5EF4-FFF2-40B4-BE49-F238E27FC236}">
              <a16:creationId xmlns:a16="http://schemas.microsoft.com/office/drawing/2014/main" id="{4AF874D2-B0EC-406B-A2FC-14907FC6BCDC}"/>
            </a:ext>
          </a:extLst>
        </xdr:cNvPr>
        <xdr:cNvCxnSpPr>
          <a:cxnSpLocks noChangeShapeType="1"/>
        </xdr:cNvCxnSpPr>
      </xdr:nvCxnSpPr>
      <xdr:spPr bwMode="auto">
        <a:xfrm>
          <a:off x="9048750" y="10763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64</xdr:row>
      <xdr:rowOff>57150</xdr:rowOff>
    </xdr:from>
    <xdr:to>
      <xdr:col>8</xdr:col>
      <xdr:colOff>0</xdr:colOff>
      <xdr:row>64</xdr:row>
      <xdr:rowOff>57150</xdr:rowOff>
    </xdr:to>
    <xdr:cxnSp macro="">
      <xdr:nvCxnSpPr>
        <xdr:cNvPr id="46" name="AutoShape 121">
          <a:extLst>
            <a:ext uri="{FF2B5EF4-FFF2-40B4-BE49-F238E27FC236}">
              <a16:creationId xmlns:a16="http://schemas.microsoft.com/office/drawing/2014/main" id="{25B50FB8-7022-4956-A41F-3CC760222B1C}"/>
            </a:ext>
          </a:extLst>
        </xdr:cNvPr>
        <xdr:cNvCxnSpPr>
          <a:cxnSpLocks noChangeShapeType="1"/>
        </xdr:cNvCxnSpPr>
      </xdr:nvCxnSpPr>
      <xdr:spPr bwMode="auto">
        <a:xfrm>
          <a:off x="4521200" y="10306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cxnSp macro="">
      <xdr:nvCxnSpPr>
        <xdr:cNvPr id="47" name="AutoShape 126">
          <a:extLst>
            <a:ext uri="{FF2B5EF4-FFF2-40B4-BE49-F238E27FC236}">
              <a16:creationId xmlns:a16="http://schemas.microsoft.com/office/drawing/2014/main" id="{404D2F9D-071F-4473-8553-2476E96E5E19}"/>
            </a:ext>
          </a:extLst>
        </xdr:cNvPr>
        <xdr:cNvCxnSpPr>
          <a:cxnSpLocks noChangeShapeType="1"/>
        </xdr:cNvCxnSpPr>
      </xdr:nvCxnSpPr>
      <xdr:spPr bwMode="auto">
        <a:xfrm>
          <a:off x="4521200" y="10763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cxnSp macro="">
      <xdr:nvCxnSpPr>
        <xdr:cNvPr id="48" name="AutoShape 127">
          <a:extLst>
            <a:ext uri="{FF2B5EF4-FFF2-40B4-BE49-F238E27FC236}">
              <a16:creationId xmlns:a16="http://schemas.microsoft.com/office/drawing/2014/main" id="{01FB1003-40C1-461B-8857-CE91F26D1822}"/>
            </a:ext>
          </a:extLst>
        </xdr:cNvPr>
        <xdr:cNvCxnSpPr>
          <a:cxnSpLocks noChangeShapeType="1"/>
        </xdr:cNvCxnSpPr>
      </xdr:nvCxnSpPr>
      <xdr:spPr bwMode="auto">
        <a:xfrm>
          <a:off x="4521200" y="10763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1416050</xdr:colOff>
      <xdr:row>0</xdr:row>
      <xdr:rowOff>196850</xdr:rowOff>
    </xdr:from>
    <xdr:to>
      <xdr:col>11</xdr:col>
      <xdr:colOff>520700</xdr:colOff>
      <xdr:row>4</xdr:row>
      <xdr:rowOff>69850</xdr:rowOff>
    </xdr:to>
    <xdr:sp macro="" textlink="">
      <xdr:nvSpPr>
        <xdr:cNvPr id="49" name="Text Box 132">
          <a:extLst>
            <a:ext uri="{FF2B5EF4-FFF2-40B4-BE49-F238E27FC236}">
              <a16:creationId xmlns:a16="http://schemas.microsoft.com/office/drawing/2014/main" id="{9770A7D3-6334-4B0C-A08F-4ACF9A49A436}"/>
            </a:ext>
          </a:extLst>
        </xdr:cNvPr>
        <xdr:cNvSpPr txBox="1">
          <a:spLocks noChangeArrowheads="1"/>
        </xdr:cNvSpPr>
      </xdr:nvSpPr>
      <xdr:spPr bwMode="auto">
        <a:xfrm>
          <a:off x="1612900" y="196850"/>
          <a:ext cx="5397500" cy="622300"/>
        </a:xfrm>
        <a:prstGeom prst="rect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78</xdr:row>
      <xdr:rowOff>146050</xdr:rowOff>
    </xdr:from>
    <xdr:to>
      <xdr:col>7</xdr:col>
      <xdr:colOff>0</xdr:colOff>
      <xdr:row>78</xdr:row>
      <xdr:rowOff>146050</xdr:rowOff>
    </xdr:to>
    <xdr:cxnSp macro="">
      <xdr:nvCxnSpPr>
        <xdr:cNvPr id="50" name="AutoShape 172">
          <a:extLst>
            <a:ext uri="{FF2B5EF4-FFF2-40B4-BE49-F238E27FC236}">
              <a16:creationId xmlns:a16="http://schemas.microsoft.com/office/drawing/2014/main" id="{BC5D1334-445F-4D51-8AAD-6BD0EAE2F783}"/>
            </a:ext>
          </a:extLst>
        </xdr:cNvPr>
        <xdr:cNvCxnSpPr>
          <a:cxnSpLocks noChangeShapeType="1"/>
        </xdr:cNvCxnSpPr>
      </xdr:nvCxnSpPr>
      <xdr:spPr bwMode="auto">
        <a:xfrm>
          <a:off x="4521200" y="13582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79</xdr:row>
      <xdr:rowOff>133350</xdr:rowOff>
    </xdr:from>
    <xdr:to>
      <xdr:col>7</xdr:col>
      <xdr:colOff>0</xdr:colOff>
      <xdr:row>79</xdr:row>
      <xdr:rowOff>133350</xdr:rowOff>
    </xdr:to>
    <xdr:cxnSp macro="">
      <xdr:nvCxnSpPr>
        <xdr:cNvPr id="51" name="AutoShape 173">
          <a:extLst>
            <a:ext uri="{FF2B5EF4-FFF2-40B4-BE49-F238E27FC236}">
              <a16:creationId xmlns:a16="http://schemas.microsoft.com/office/drawing/2014/main" id="{33A3C763-124A-4AF4-ABE7-680B928B1AB8}"/>
            </a:ext>
          </a:extLst>
        </xdr:cNvPr>
        <xdr:cNvCxnSpPr>
          <a:cxnSpLocks noChangeShapeType="1"/>
        </xdr:cNvCxnSpPr>
      </xdr:nvCxnSpPr>
      <xdr:spPr bwMode="auto">
        <a:xfrm>
          <a:off x="4521200" y="137604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80</xdr:row>
      <xdr:rowOff>133350</xdr:rowOff>
    </xdr:from>
    <xdr:to>
      <xdr:col>7</xdr:col>
      <xdr:colOff>0</xdr:colOff>
      <xdr:row>80</xdr:row>
      <xdr:rowOff>133350</xdr:rowOff>
    </xdr:to>
    <xdr:cxnSp macro="">
      <xdr:nvCxnSpPr>
        <xdr:cNvPr id="52" name="AutoShape 174">
          <a:extLst>
            <a:ext uri="{FF2B5EF4-FFF2-40B4-BE49-F238E27FC236}">
              <a16:creationId xmlns:a16="http://schemas.microsoft.com/office/drawing/2014/main" id="{9FF72D19-D2CE-4957-8EF8-601BE735E7F3}"/>
            </a:ext>
          </a:extLst>
        </xdr:cNvPr>
        <xdr:cNvCxnSpPr>
          <a:cxnSpLocks noChangeShapeType="1"/>
        </xdr:cNvCxnSpPr>
      </xdr:nvCxnSpPr>
      <xdr:spPr bwMode="auto">
        <a:xfrm>
          <a:off x="4521200" y="1395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82</xdr:row>
      <xdr:rowOff>152400</xdr:rowOff>
    </xdr:from>
    <xdr:to>
      <xdr:col>7</xdr:col>
      <xdr:colOff>0</xdr:colOff>
      <xdr:row>82</xdr:row>
      <xdr:rowOff>152400</xdr:rowOff>
    </xdr:to>
    <xdr:cxnSp macro="">
      <xdr:nvCxnSpPr>
        <xdr:cNvPr id="53" name="AutoShape 175">
          <a:extLst>
            <a:ext uri="{FF2B5EF4-FFF2-40B4-BE49-F238E27FC236}">
              <a16:creationId xmlns:a16="http://schemas.microsoft.com/office/drawing/2014/main" id="{4CF95DDF-C658-4978-8896-46F28800A08E}"/>
            </a:ext>
          </a:extLst>
        </xdr:cNvPr>
        <xdr:cNvCxnSpPr>
          <a:cxnSpLocks noChangeShapeType="1"/>
        </xdr:cNvCxnSpPr>
      </xdr:nvCxnSpPr>
      <xdr:spPr bwMode="auto">
        <a:xfrm>
          <a:off x="4521200" y="1437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78</xdr:row>
      <xdr:rowOff>152400</xdr:rowOff>
    </xdr:from>
    <xdr:to>
      <xdr:col>7</xdr:col>
      <xdr:colOff>0</xdr:colOff>
      <xdr:row>78</xdr:row>
      <xdr:rowOff>152400</xdr:rowOff>
    </xdr:to>
    <xdr:cxnSp macro="">
      <xdr:nvCxnSpPr>
        <xdr:cNvPr id="54" name="AutoShape 176">
          <a:extLst>
            <a:ext uri="{FF2B5EF4-FFF2-40B4-BE49-F238E27FC236}">
              <a16:creationId xmlns:a16="http://schemas.microsoft.com/office/drawing/2014/main" id="{CFBCF059-2C77-475A-A9DA-6F357055F38D}"/>
            </a:ext>
          </a:extLst>
        </xdr:cNvPr>
        <xdr:cNvCxnSpPr>
          <a:cxnSpLocks noChangeShapeType="1"/>
        </xdr:cNvCxnSpPr>
      </xdr:nvCxnSpPr>
      <xdr:spPr bwMode="auto">
        <a:xfrm>
          <a:off x="4521200" y="135890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78</xdr:row>
      <xdr:rowOff>152400</xdr:rowOff>
    </xdr:from>
    <xdr:to>
      <xdr:col>7</xdr:col>
      <xdr:colOff>0</xdr:colOff>
      <xdr:row>78</xdr:row>
      <xdr:rowOff>152400</xdr:rowOff>
    </xdr:to>
    <xdr:cxnSp macro="">
      <xdr:nvCxnSpPr>
        <xdr:cNvPr id="55" name="AutoShape 177">
          <a:extLst>
            <a:ext uri="{FF2B5EF4-FFF2-40B4-BE49-F238E27FC236}">
              <a16:creationId xmlns:a16="http://schemas.microsoft.com/office/drawing/2014/main" id="{01BFD0C2-DEC7-4DB1-9F15-DA51A8A301B0}"/>
            </a:ext>
          </a:extLst>
        </xdr:cNvPr>
        <xdr:cNvCxnSpPr>
          <a:cxnSpLocks noChangeShapeType="1"/>
        </xdr:cNvCxnSpPr>
      </xdr:nvCxnSpPr>
      <xdr:spPr bwMode="auto">
        <a:xfrm>
          <a:off x="4521200" y="135890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78</xdr:row>
      <xdr:rowOff>133350</xdr:rowOff>
    </xdr:from>
    <xdr:to>
      <xdr:col>7</xdr:col>
      <xdr:colOff>0</xdr:colOff>
      <xdr:row>78</xdr:row>
      <xdr:rowOff>133350</xdr:rowOff>
    </xdr:to>
    <xdr:cxnSp macro="">
      <xdr:nvCxnSpPr>
        <xdr:cNvPr id="56" name="AutoShape 178">
          <a:extLst>
            <a:ext uri="{FF2B5EF4-FFF2-40B4-BE49-F238E27FC236}">
              <a16:creationId xmlns:a16="http://schemas.microsoft.com/office/drawing/2014/main" id="{DA8600DE-BA18-4616-8C45-8A76EF7A171A}"/>
            </a:ext>
          </a:extLst>
        </xdr:cNvPr>
        <xdr:cNvCxnSpPr>
          <a:cxnSpLocks noChangeShapeType="1"/>
        </xdr:cNvCxnSpPr>
      </xdr:nvCxnSpPr>
      <xdr:spPr bwMode="auto">
        <a:xfrm>
          <a:off x="4521200" y="135699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79</xdr:row>
      <xdr:rowOff>133350</xdr:rowOff>
    </xdr:from>
    <xdr:to>
      <xdr:col>7</xdr:col>
      <xdr:colOff>0</xdr:colOff>
      <xdr:row>79</xdr:row>
      <xdr:rowOff>133350</xdr:rowOff>
    </xdr:to>
    <xdr:cxnSp macro="">
      <xdr:nvCxnSpPr>
        <xdr:cNvPr id="57" name="AutoShape 179">
          <a:extLst>
            <a:ext uri="{FF2B5EF4-FFF2-40B4-BE49-F238E27FC236}">
              <a16:creationId xmlns:a16="http://schemas.microsoft.com/office/drawing/2014/main" id="{7C4D70E9-9FDF-4272-ADC3-7D80D0BAAB1B}"/>
            </a:ext>
          </a:extLst>
        </xdr:cNvPr>
        <xdr:cNvCxnSpPr>
          <a:cxnSpLocks noChangeShapeType="1"/>
        </xdr:cNvCxnSpPr>
      </xdr:nvCxnSpPr>
      <xdr:spPr bwMode="auto">
        <a:xfrm>
          <a:off x="4521200" y="137604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79</xdr:row>
      <xdr:rowOff>114300</xdr:rowOff>
    </xdr:from>
    <xdr:to>
      <xdr:col>7</xdr:col>
      <xdr:colOff>0</xdr:colOff>
      <xdr:row>79</xdr:row>
      <xdr:rowOff>114300</xdr:rowOff>
    </xdr:to>
    <xdr:cxnSp macro="">
      <xdr:nvCxnSpPr>
        <xdr:cNvPr id="58" name="AutoShape 180">
          <a:extLst>
            <a:ext uri="{FF2B5EF4-FFF2-40B4-BE49-F238E27FC236}">
              <a16:creationId xmlns:a16="http://schemas.microsoft.com/office/drawing/2014/main" id="{497AE2D0-3E5C-4FF4-ABA9-604183988A68}"/>
            </a:ext>
          </a:extLst>
        </xdr:cNvPr>
        <xdr:cNvCxnSpPr>
          <a:cxnSpLocks noChangeShapeType="1"/>
        </xdr:cNvCxnSpPr>
      </xdr:nvCxnSpPr>
      <xdr:spPr bwMode="auto">
        <a:xfrm>
          <a:off x="4521200" y="137414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80</xdr:row>
      <xdr:rowOff>133350</xdr:rowOff>
    </xdr:from>
    <xdr:to>
      <xdr:col>7</xdr:col>
      <xdr:colOff>0</xdr:colOff>
      <xdr:row>80</xdr:row>
      <xdr:rowOff>133350</xdr:rowOff>
    </xdr:to>
    <xdr:cxnSp macro="">
      <xdr:nvCxnSpPr>
        <xdr:cNvPr id="59" name="AutoShape 181">
          <a:extLst>
            <a:ext uri="{FF2B5EF4-FFF2-40B4-BE49-F238E27FC236}">
              <a16:creationId xmlns:a16="http://schemas.microsoft.com/office/drawing/2014/main" id="{72E1B3DE-2FF5-40DF-8774-F61A69075ED9}"/>
            </a:ext>
          </a:extLst>
        </xdr:cNvPr>
        <xdr:cNvCxnSpPr>
          <a:cxnSpLocks noChangeShapeType="1"/>
        </xdr:cNvCxnSpPr>
      </xdr:nvCxnSpPr>
      <xdr:spPr bwMode="auto">
        <a:xfrm>
          <a:off x="4521200" y="1395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80</xdr:row>
      <xdr:rowOff>127000</xdr:rowOff>
    </xdr:from>
    <xdr:to>
      <xdr:col>7</xdr:col>
      <xdr:colOff>0</xdr:colOff>
      <xdr:row>80</xdr:row>
      <xdr:rowOff>127000</xdr:rowOff>
    </xdr:to>
    <xdr:cxnSp macro="">
      <xdr:nvCxnSpPr>
        <xdr:cNvPr id="60" name="AutoShape 182">
          <a:extLst>
            <a:ext uri="{FF2B5EF4-FFF2-40B4-BE49-F238E27FC236}">
              <a16:creationId xmlns:a16="http://schemas.microsoft.com/office/drawing/2014/main" id="{DF53CD36-CBD4-442A-BA59-637E243F8D11}"/>
            </a:ext>
          </a:extLst>
        </xdr:cNvPr>
        <xdr:cNvCxnSpPr>
          <a:cxnSpLocks noChangeShapeType="1"/>
        </xdr:cNvCxnSpPr>
      </xdr:nvCxnSpPr>
      <xdr:spPr bwMode="auto">
        <a:xfrm>
          <a:off x="4521200" y="139509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82</xdr:row>
      <xdr:rowOff>152400</xdr:rowOff>
    </xdr:from>
    <xdr:to>
      <xdr:col>7</xdr:col>
      <xdr:colOff>0</xdr:colOff>
      <xdr:row>82</xdr:row>
      <xdr:rowOff>152400</xdr:rowOff>
    </xdr:to>
    <xdr:cxnSp macro="">
      <xdr:nvCxnSpPr>
        <xdr:cNvPr id="61" name="AutoShape 183">
          <a:extLst>
            <a:ext uri="{FF2B5EF4-FFF2-40B4-BE49-F238E27FC236}">
              <a16:creationId xmlns:a16="http://schemas.microsoft.com/office/drawing/2014/main" id="{58D18578-A05C-4094-BC57-D7B40839EAB7}"/>
            </a:ext>
          </a:extLst>
        </xdr:cNvPr>
        <xdr:cNvCxnSpPr>
          <a:cxnSpLocks noChangeShapeType="1"/>
        </xdr:cNvCxnSpPr>
      </xdr:nvCxnSpPr>
      <xdr:spPr bwMode="auto">
        <a:xfrm>
          <a:off x="4521200" y="1437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79</xdr:row>
      <xdr:rowOff>133350</xdr:rowOff>
    </xdr:from>
    <xdr:to>
      <xdr:col>7</xdr:col>
      <xdr:colOff>0</xdr:colOff>
      <xdr:row>79</xdr:row>
      <xdr:rowOff>133350</xdr:rowOff>
    </xdr:to>
    <xdr:sp macro="" textlink="">
      <xdr:nvSpPr>
        <xdr:cNvPr id="62" name="Line 184">
          <a:extLst>
            <a:ext uri="{FF2B5EF4-FFF2-40B4-BE49-F238E27FC236}">
              <a16:creationId xmlns:a16="http://schemas.microsoft.com/office/drawing/2014/main" id="{172D6542-D02E-41C3-BB5B-1389F3BCE5FA}"/>
            </a:ext>
          </a:extLst>
        </xdr:cNvPr>
        <xdr:cNvSpPr>
          <a:spLocks noChangeShapeType="1"/>
        </xdr:cNvSpPr>
      </xdr:nvSpPr>
      <xdr:spPr bwMode="auto">
        <a:xfrm>
          <a:off x="4521200" y="1376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66</xdr:row>
      <xdr:rowOff>19050</xdr:rowOff>
    </xdr:from>
    <xdr:to>
      <xdr:col>8</xdr:col>
      <xdr:colOff>0</xdr:colOff>
      <xdr:row>66</xdr:row>
      <xdr:rowOff>19050</xdr:rowOff>
    </xdr:to>
    <xdr:cxnSp macro="">
      <xdr:nvCxnSpPr>
        <xdr:cNvPr id="63" name="AutoShape 224">
          <a:extLst>
            <a:ext uri="{FF2B5EF4-FFF2-40B4-BE49-F238E27FC236}">
              <a16:creationId xmlns:a16="http://schemas.microsoft.com/office/drawing/2014/main" id="{5CEDD460-7730-44AF-83BF-C2D4850282C9}"/>
            </a:ext>
          </a:extLst>
        </xdr:cNvPr>
        <xdr:cNvCxnSpPr>
          <a:cxnSpLocks noChangeShapeType="1"/>
        </xdr:cNvCxnSpPr>
      </xdr:nvCxnSpPr>
      <xdr:spPr bwMode="auto">
        <a:xfrm>
          <a:off x="4521200" y="10782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66</xdr:row>
      <xdr:rowOff>76200</xdr:rowOff>
    </xdr:from>
    <xdr:to>
      <xdr:col>8</xdr:col>
      <xdr:colOff>0</xdr:colOff>
      <xdr:row>66</xdr:row>
      <xdr:rowOff>76200</xdr:rowOff>
    </xdr:to>
    <xdr:cxnSp macro="">
      <xdr:nvCxnSpPr>
        <xdr:cNvPr id="64" name="AutoShape 225">
          <a:extLst>
            <a:ext uri="{FF2B5EF4-FFF2-40B4-BE49-F238E27FC236}">
              <a16:creationId xmlns:a16="http://schemas.microsoft.com/office/drawing/2014/main" id="{B00F6105-C989-4411-A535-5AEB6AFB0939}"/>
            </a:ext>
          </a:extLst>
        </xdr:cNvPr>
        <xdr:cNvCxnSpPr>
          <a:cxnSpLocks noChangeShapeType="1"/>
        </xdr:cNvCxnSpPr>
      </xdr:nvCxnSpPr>
      <xdr:spPr bwMode="auto">
        <a:xfrm>
          <a:off x="4521200" y="108394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55</xdr:row>
      <xdr:rowOff>76200</xdr:rowOff>
    </xdr:from>
    <xdr:to>
      <xdr:col>13</xdr:col>
      <xdr:colOff>158750</xdr:colOff>
      <xdr:row>57</xdr:row>
      <xdr:rowOff>57150</xdr:rowOff>
    </xdr:to>
    <xdr:sp macro="" textlink="">
      <xdr:nvSpPr>
        <xdr:cNvPr id="65" name="Text Box 231">
          <a:extLst>
            <a:ext uri="{FF2B5EF4-FFF2-40B4-BE49-F238E27FC236}">
              <a16:creationId xmlns:a16="http://schemas.microsoft.com/office/drawing/2014/main" id="{F2F55CEC-A855-4D5E-B863-46C4403A68A8}"/>
            </a:ext>
          </a:extLst>
        </xdr:cNvPr>
        <xdr:cNvSpPr txBox="1">
          <a:spLocks noChangeArrowheads="1"/>
        </xdr:cNvSpPr>
      </xdr:nvSpPr>
      <xdr:spPr bwMode="auto">
        <a:xfrm>
          <a:off x="4521200" y="8528050"/>
          <a:ext cx="42164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86868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   </a:t>
          </a:r>
          <a:r>
            <a:rPr lang="en-US" sz="1800" b="1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 รวมสั่งซื้อทั้งหมด _____________________ รายการ</a:t>
          </a:r>
        </a:p>
      </xdr:txBody>
    </xdr:sp>
    <xdr:clientData/>
  </xdr:twoCellAnchor>
  <xdr:twoCellAnchor>
    <xdr:from>
      <xdr:col>8</xdr:col>
      <xdr:colOff>12700</xdr:colOff>
      <xdr:row>57</xdr:row>
      <xdr:rowOff>171450</xdr:rowOff>
    </xdr:from>
    <xdr:to>
      <xdr:col>13</xdr:col>
      <xdr:colOff>0</xdr:colOff>
      <xdr:row>59</xdr:row>
      <xdr:rowOff>114300</xdr:rowOff>
    </xdr:to>
    <xdr:sp macro="" textlink="">
      <xdr:nvSpPr>
        <xdr:cNvPr id="66" name="Text Box 232">
          <a:extLst>
            <a:ext uri="{FF2B5EF4-FFF2-40B4-BE49-F238E27FC236}">
              <a16:creationId xmlns:a16="http://schemas.microsoft.com/office/drawing/2014/main" id="{520E97CA-F3BA-4154-988B-0FE80DCD4C44}"/>
            </a:ext>
          </a:extLst>
        </xdr:cNvPr>
        <xdr:cNvSpPr txBox="1">
          <a:spLocks noChangeArrowheads="1"/>
        </xdr:cNvSpPr>
      </xdr:nvSpPr>
      <xdr:spPr bwMode="auto">
        <a:xfrm>
          <a:off x="4533900" y="8972550"/>
          <a:ext cx="40449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82296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                     เป็นเงิน   ______________________ บาท</a:t>
          </a:r>
        </a:p>
      </xdr:txBody>
    </xdr:sp>
    <xdr:clientData/>
  </xdr:twoCellAnchor>
  <xdr:twoCellAnchor>
    <xdr:from>
      <xdr:col>2</xdr:col>
      <xdr:colOff>0</xdr:colOff>
      <xdr:row>54</xdr:row>
      <xdr:rowOff>19050</xdr:rowOff>
    </xdr:from>
    <xdr:to>
      <xdr:col>2</xdr:col>
      <xdr:colOff>0</xdr:colOff>
      <xdr:row>54</xdr:row>
      <xdr:rowOff>19050</xdr:rowOff>
    </xdr:to>
    <xdr:cxnSp macro="">
      <xdr:nvCxnSpPr>
        <xdr:cNvPr id="67" name="AutoShape 241">
          <a:extLst>
            <a:ext uri="{FF2B5EF4-FFF2-40B4-BE49-F238E27FC236}">
              <a16:creationId xmlns:a16="http://schemas.microsoft.com/office/drawing/2014/main" id="{68D152EB-1839-45AF-BBBB-4FFEFC123F01}"/>
            </a:ext>
          </a:extLst>
        </xdr:cNvPr>
        <xdr:cNvCxnSpPr>
          <a:cxnSpLocks noChangeShapeType="1"/>
        </xdr:cNvCxnSpPr>
      </xdr:nvCxnSpPr>
      <xdr:spPr bwMode="auto">
        <a:xfrm>
          <a:off x="196850" y="8293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54</xdr:row>
      <xdr:rowOff>76200</xdr:rowOff>
    </xdr:from>
    <xdr:to>
      <xdr:col>2</xdr:col>
      <xdr:colOff>0</xdr:colOff>
      <xdr:row>54</xdr:row>
      <xdr:rowOff>76200</xdr:rowOff>
    </xdr:to>
    <xdr:cxnSp macro="">
      <xdr:nvCxnSpPr>
        <xdr:cNvPr id="68" name="AutoShape 242">
          <a:extLst>
            <a:ext uri="{FF2B5EF4-FFF2-40B4-BE49-F238E27FC236}">
              <a16:creationId xmlns:a16="http://schemas.microsoft.com/office/drawing/2014/main" id="{5EB24BCA-2481-47C7-9D98-F53CC2856584}"/>
            </a:ext>
          </a:extLst>
        </xdr:cNvPr>
        <xdr:cNvCxnSpPr>
          <a:cxnSpLocks noChangeShapeType="1"/>
        </xdr:cNvCxnSpPr>
      </xdr:nvCxnSpPr>
      <xdr:spPr bwMode="auto">
        <a:xfrm>
          <a:off x="196850" y="8350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0</xdr:colOff>
      <xdr:row>62</xdr:row>
      <xdr:rowOff>152400</xdr:rowOff>
    </xdr:from>
    <xdr:to>
      <xdr:col>2</xdr:col>
      <xdr:colOff>146050</xdr:colOff>
      <xdr:row>63</xdr:row>
      <xdr:rowOff>120650</xdr:rowOff>
    </xdr:to>
    <xdr:sp macro="" textlink="" fLocksText="0">
      <xdr:nvSpPr>
        <xdr:cNvPr id="69" name="AutoShape 247">
          <a:extLst>
            <a:ext uri="{FF2B5EF4-FFF2-40B4-BE49-F238E27FC236}">
              <a16:creationId xmlns:a16="http://schemas.microsoft.com/office/drawing/2014/main" id="{17071AAA-B9FA-406F-9483-0D2C71BD3E56}"/>
            </a:ext>
          </a:extLst>
        </xdr:cNvPr>
        <xdr:cNvSpPr>
          <a:spLocks noChangeArrowheads="1"/>
        </xdr:cNvSpPr>
      </xdr:nvSpPr>
      <xdr:spPr bwMode="auto">
        <a:xfrm>
          <a:off x="196850" y="10001250"/>
          <a:ext cx="146050" cy="152400"/>
        </a:xfrm>
        <a:prstGeom prst="flowChart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twoCellAnchor>
    <xdr:from>
      <xdr:col>8</xdr:col>
      <xdr:colOff>31750</xdr:colOff>
      <xdr:row>65</xdr:row>
      <xdr:rowOff>273050</xdr:rowOff>
    </xdr:from>
    <xdr:to>
      <xdr:col>13</xdr:col>
      <xdr:colOff>0</xdr:colOff>
      <xdr:row>69</xdr:row>
      <xdr:rowOff>114300</xdr:rowOff>
    </xdr:to>
    <xdr:sp macro="" textlink="">
      <xdr:nvSpPr>
        <xdr:cNvPr id="70" name="Text Box 250">
          <a:extLst>
            <a:ext uri="{FF2B5EF4-FFF2-40B4-BE49-F238E27FC236}">
              <a16:creationId xmlns:a16="http://schemas.microsoft.com/office/drawing/2014/main" id="{DC678263-78F4-4494-8B42-0226825E7E31}"/>
            </a:ext>
          </a:extLst>
        </xdr:cNvPr>
        <xdr:cNvSpPr txBox="1">
          <a:spLocks noChangeArrowheads="1"/>
        </xdr:cNvSpPr>
      </xdr:nvSpPr>
      <xdr:spPr bwMode="auto">
        <a:xfrm>
          <a:off x="4552950" y="10750550"/>
          <a:ext cx="402590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กรุณาวง      ในลำดับที่ และเขียน</a:t>
          </a:r>
          <a:r>
            <a:rPr lang="en-US" sz="1400" b="0" i="0" u="sng" strike="noStrike" baseline="0">
              <a:solidFill>
                <a:srgbClr val="000000"/>
              </a:solidFill>
              <a:latin typeface="Arial"/>
              <a:cs typeface="Arial"/>
            </a:rPr>
            <a:t>ยอด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จำนวนสั่งซื้อ     และรวมเป็นเงินเพื่อความถูกต้องในการจัดส่ง</a:t>
          </a:r>
        </a:p>
      </xdr:txBody>
    </xdr:sp>
    <xdr:clientData/>
  </xdr:twoCellAnchor>
  <xdr:twoCellAnchor>
    <xdr:from>
      <xdr:col>9</xdr:col>
      <xdr:colOff>508000</xdr:colOff>
      <xdr:row>66</xdr:row>
      <xdr:rowOff>6350</xdr:rowOff>
    </xdr:from>
    <xdr:to>
      <xdr:col>9</xdr:col>
      <xdr:colOff>730250</xdr:colOff>
      <xdr:row>67</xdr:row>
      <xdr:rowOff>31750</xdr:rowOff>
    </xdr:to>
    <xdr:sp macro="" textlink="">
      <xdr:nvSpPr>
        <xdr:cNvPr id="71" name="Oval 251">
          <a:extLst>
            <a:ext uri="{FF2B5EF4-FFF2-40B4-BE49-F238E27FC236}">
              <a16:creationId xmlns:a16="http://schemas.microsoft.com/office/drawing/2014/main" id="{15DB7D5B-D986-4F81-83F4-8070CEA6FE05}"/>
            </a:ext>
          </a:extLst>
        </xdr:cNvPr>
        <xdr:cNvSpPr>
          <a:spLocks noChangeArrowheads="1"/>
        </xdr:cNvSpPr>
      </xdr:nvSpPr>
      <xdr:spPr bwMode="auto">
        <a:xfrm flipH="1">
          <a:off x="5251450" y="10769600"/>
          <a:ext cx="222250" cy="222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31750</xdr:colOff>
      <xdr:row>65</xdr:row>
      <xdr:rowOff>196850</xdr:rowOff>
    </xdr:from>
    <xdr:to>
      <xdr:col>12</xdr:col>
      <xdr:colOff>520700</xdr:colOff>
      <xdr:row>69</xdr:row>
      <xdr:rowOff>0</xdr:rowOff>
    </xdr:to>
    <xdr:sp macro="" textlink="">
      <xdr:nvSpPr>
        <xdr:cNvPr id="72" name="AutoShape 260">
          <a:extLst>
            <a:ext uri="{FF2B5EF4-FFF2-40B4-BE49-F238E27FC236}">
              <a16:creationId xmlns:a16="http://schemas.microsoft.com/office/drawing/2014/main" id="{59C92721-EB43-4D8E-A766-D5348CBB6EB2}"/>
            </a:ext>
          </a:extLst>
        </xdr:cNvPr>
        <xdr:cNvSpPr>
          <a:spLocks noChangeArrowheads="1"/>
        </xdr:cNvSpPr>
      </xdr:nvSpPr>
      <xdr:spPr bwMode="auto">
        <a:xfrm>
          <a:off x="4514850" y="10674350"/>
          <a:ext cx="4064000" cy="6794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</xdr:sp>
    <xdr:clientData/>
  </xdr:twoCellAnchor>
  <xdr:twoCellAnchor>
    <xdr:from>
      <xdr:col>1</xdr:col>
      <xdr:colOff>69850</xdr:colOff>
      <xdr:row>70</xdr:row>
      <xdr:rowOff>12700</xdr:rowOff>
    </xdr:from>
    <xdr:to>
      <xdr:col>12</xdr:col>
      <xdr:colOff>527050</xdr:colOff>
      <xdr:row>70</xdr:row>
      <xdr:rowOff>12700</xdr:rowOff>
    </xdr:to>
    <xdr:sp macro="" textlink="">
      <xdr:nvSpPr>
        <xdr:cNvPr id="73" name="Line 261">
          <a:extLst>
            <a:ext uri="{FF2B5EF4-FFF2-40B4-BE49-F238E27FC236}">
              <a16:creationId xmlns:a16="http://schemas.microsoft.com/office/drawing/2014/main" id="{F4C89002-7FD4-48B5-8E74-A97276DDBCD4}"/>
            </a:ext>
          </a:extLst>
        </xdr:cNvPr>
        <xdr:cNvSpPr>
          <a:spLocks noChangeShapeType="1"/>
        </xdr:cNvSpPr>
      </xdr:nvSpPr>
      <xdr:spPr bwMode="auto">
        <a:xfrm flipV="1">
          <a:off x="69850" y="11753850"/>
          <a:ext cx="85090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12700</xdr:colOff>
      <xdr:row>59</xdr:row>
      <xdr:rowOff>19050</xdr:rowOff>
    </xdr:from>
    <xdr:to>
      <xdr:col>2</xdr:col>
      <xdr:colOff>158750</xdr:colOff>
      <xdr:row>59</xdr:row>
      <xdr:rowOff>171450</xdr:rowOff>
    </xdr:to>
    <xdr:sp macro="" textlink="" fLocksText="0">
      <xdr:nvSpPr>
        <xdr:cNvPr id="74" name="AutoShape 262">
          <a:extLst>
            <a:ext uri="{FF2B5EF4-FFF2-40B4-BE49-F238E27FC236}">
              <a16:creationId xmlns:a16="http://schemas.microsoft.com/office/drawing/2014/main" id="{D8C6BD68-5B3A-423D-8429-B1C9A2FD8578}"/>
            </a:ext>
          </a:extLst>
        </xdr:cNvPr>
        <xdr:cNvSpPr>
          <a:spLocks noChangeArrowheads="1"/>
        </xdr:cNvSpPr>
      </xdr:nvSpPr>
      <xdr:spPr bwMode="auto">
        <a:xfrm>
          <a:off x="209550" y="9328150"/>
          <a:ext cx="146050" cy="152400"/>
        </a:xfrm>
        <a:prstGeom prst="flowChart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twoCellAnchor>
    <xdr:from>
      <xdr:col>2</xdr:col>
      <xdr:colOff>12700</xdr:colOff>
      <xdr:row>56</xdr:row>
      <xdr:rowOff>19050</xdr:rowOff>
    </xdr:from>
    <xdr:to>
      <xdr:col>2</xdr:col>
      <xdr:colOff>158750</xdr:colOff>
      <xdr:row>57</xdr:row>
      <xdr:rowOff>88900</xdr:rowOff>
    </xdr:to>
    <xdr:sp macro="" textlink="" fLocksText="0">
      <xdr:nvSpPr>
        <xdr:cNvPr id="75" name="AutoShape 263">
          <a:extLst>
            <a:ext uri="{FF2B5EF4-FFF2-40B4-BE49-F238E27FC236}">
              <a16:creationId xmlns:a16="http://schemas.microsoft.com/office/drawing/2014/main" id="{36538F57-2605-4FFF-937C-9FD9B9E5C4D9}"/>
            </a:ext>
          </a:extLst>
        </xdr:cNvPr>
        <xdr:cNvSpPr>
          <a:spLocks noChangeArrowheads="1"/>
        </xdr:cNvSpPr>
      </xdr:nvSpPr>
      <xdr:spPr bwMode="auto">
        <a:xfrm>
          <a:off x="209550" y="8648700"/>
          <a:ext cx="146050" cy="241300"/>
        </a:xfrm>
        <a:prstGeom prst="flowChart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twoCellAnchor>
    <xdr:from>
      <xdr:col>8</xdr:col>
      <xdr:colOff>31750</xdr:colOff>
      <xdr:row>63</xdr:row>
      <xdr:rowOff>152400</xdr:rowOff>
    </xdr:from>
    <xdr:to>
      <xdr:col>13</xdr:col>
      <xdr:colOff>19050</xdr:colOff>
      <xdr:row>65</xdr:row>
      <xdr:rowOff>31750</xdr:rowOff>
    </xdr:to>
    <xdr:sp macro="" textlink="">
      <xdr:nvSpPr>
        <xdr:cNvPr id="76" name="Text Box 265">
          <a:extLst>
            <a:ext uri="{FF2B5EF4-FFF2-40B4-BE49-F238E27FC236}">
              <a16:creationId xmlns:a16="http://schemas.microsoft.com/office/drawing/2014/main" id="{683D8135-DFA4-4583-BCDE-8302096C3CA3}"/>
            </a:ext>
          </a:extLst>
        </xdr:cNvPr>
        <xdr:cNvSpPr txBox="1">
          <a:spLocks noChangeArrowheads="1"/>
        </xdr:cNvSpPr>
      </xdr:nvSpPr>
      <xdr:spPr bwMode="auto">
        <a:xfrm>
          <a:off x="4552950" y="10204450"/>
          <a:ext cx="4044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82296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รวมเป็นเงินทั้งหมด  ______________________ บาท</a:t>
          </a:r>
        </a:p>
      </xdr:txBody>
    </xdr:sp>
    <xdr:clientData/>
  </xdr:twoCellAnchor>
  <xdr:twoCellAnchor editAs="oneCell">
    <xdr:from>
      <xdr:col>9</xdr:col>
      <xdr:colOff>971550</xdr:colOff>
      <xdr:row>60</xdr:row>
      <xdr:rowOff>31750</xdr:rowOff>
    </xdr:from>
    <xdr:to>
      <xdr:col>10</xdr:col>
      <xdr:colOff>215900</xdr:colOff>
      <xdr:row>61</xdr:row>
      <xdr:rowOff>44450</xdr:rowOff>
    </xdr:to>
    <xdr:sp macro="" textlink="S63" fLocksText="0">
      <xdr:nvSpPr>
        <xdr:cNvPr id="77" name="AutoShape 267">
          <a:extLst>
            <a:ext uri="{FF2B5EF4-FFF2-40B4-BE49-F238E27FC236}">
              <a16:creationId xmlns:a16="http://schemas.microsoft.com/office/drawing/2014/main" id="{B247B279-D06D-4EEA-B3A0-33E370EDB0F4}"/>
            </a:ext>
          </a:extLst>
        </xdr:cNvPr>
        <xdr:cNvSpPr>
          <a:spLocks noChangeArrowheads="1" noTextEdit="1"/>
        </xdr:cNvSpPr>
      </xdr:nvSpPr>
      <xdr:spPr bwMode="auto">
        <a:xfrm>
          <a:off x="5715000" y="9544050"/>
          <a:ext cx="215900" cy="19685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1280293C-D1B5-47C9-BA84-F49A1F63656A}" type="TxLink">
            <a:rPr lang="en-US"/>
            <a:pPr algn="ctr" rtl="0">
              <a:defRPr sz="1000"/>
            </a:pPr>
            <a:t> </a:t>
          </a:fld>
          <a:endParaRPr lang="en-US"/>
        </a:p>
      </xdr:txBody>
    </xdr:sp>
    <xdr:clientData/>
  </xdr:twoCellAnchor>
  <xdr:twoCellAnchor>
    <xdr:from>
      <xdr:col>8</xdr:col>
      <xdr:colOff>0</xdr:colOff>
      <xdr:row>59</xdr:row>
      <xdr:rowOff>165100</xdr:rowOff>
    </xdr:from>
    <xdr:to>
      <xdr:col>13</xdr:col>
      <xdr:colOff>12700</xdr:colOff>
      <xdr:row>61</xdr:row>
      <xdr:rowOff>171450</xdr:rowOff>
    </xdr:to>
    <xdr:sp macro="" textlink="">
      <xdr:nvSpPr>
        <xdr:cNvPr id="78" name="Text Box 268">
          <a:extLst>
            <a:ext uri="{FF2B5EF4-FFF2-40B4-BE49-F238E27FC236}">
              <a16:creationId xmlns:a16="http://schemas.microsoft.com/office/drawing/2014/main" id="{61FE4ECA-A846-49A5-A57A-38B81F16CF9E}"/>
            </a:ext>
          </a:extLst>
        </xdr:cNvPr>
        <xdr:cNvSpPr txBox="1">
          <a:spLocks noChangeArrowheads="1"/>
        </xdr:cNvSpPr>
      </xdr:nvSpPr>
      <xdr:spPr bwMode="auto">
        <a:xfrm>
          <a:off x="4521200" y="9474200"/>
          <a:ext cx="4070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82296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Browallia New"/>
              <a:cs typeface="Browallia New"/>
            </a:rPr>
            <a:t>  เลือกวิธีจัดส่ง            EMS             สิ่งตีพิมพ์ลงทะเบียน</a:t>
          </a:r>
        </a:p>
      </xdr:txBody>
    </xdr:sp>
    <xdr:clientData/>
  </xdr:twoCellAnchor>
  <xdr:twoCellAnchor editAs="oneCell">
    <xdr:from>
      <xdr:col>9</xdr:col>
      <xdr:colOff>1816100</xdr:colOff>
      <xdr:row>60</xdr:row>
      <xdr:rowOff>38100</xdr:rowOff>
    </xdr:from>
    <xdr:to>
      <xdr:col>10</xdr:col>
      <xdr:colOff>222250</xdr:colOff>
      <xdr:row>61</xdr:row>
      <xdr:rowOff>57150</xdr:rowOff>
    </xdr:to>
    <xdr:sp macro="" textlink="T63" fLocksText="0">
      <xdr:nvSpPr>
        <xdr:cNvPr id="79" name="AutoShape 278">
          <a:extLst>
            <a:ext uri="{FF2B5EF4-FFF2-40B4-BE49-F238E27FC236}">
              <a16:creationId xmlns:a16="http://schemas.microsoft.com/office/drawing/2014/main" id="{8F48C6B0-40B7-4B96-B392-5A86E4F96221}"/>
            </a:ext>
          </a:extLst>
        </xdr:cNvPr>
        <xdr:cNvSpPr>
          <a:spLocks noChangeArrowheads="1" noTextEdit="1"/>
        </xdr:cNvSpPr>
      </xdr:nvSpPr>
      <xdr:spPr bwMode="auto">
        <a:xfrm>
          <a:off x="6559550" y="9550400"/>
          <a:ext cx="222250" cy="2032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173DB648-A37A-4559-A4B7-1BDBA64B4427}" type="TxLink">
            <a:rPr lang="en-US"/>
            <a:pPr algn="ctr" rtl="0">
              <a:defRPr sz="1000"/>
            </a:pPr>
            <a:t> </a:t>
          </a:fld>
          <a:endParaRPr lang="en-US"/>
        </a:p>
      </xdr:txBody>
    </xdr:sp>
    <xdr:clientData/>
  </xdr:twoCellAnchor>
  <xdr:twoCellAnchor editAs="oneCell">
    <xdr:from>
      <xdr:col>2</xdr:col>
      <xdr:colOff>0</xdr:colOff>
      <xdr:row>65</xdr:row>
      <xdr:rowOff>209550</xdr:rowOff>
    </xdr:from>
    <xdr:to>
      <xdr:col>2</xdr:col>
      <xdr:colOff>146050</xdr:colOff>
      <xdr:row>66</xdr:row>
      <xdr:rowOff>152400</xdr:rowOff>
    </xdr:to>
    <xdr:sp macro="" textlink="" fLocksText="0">
      <xdr:nvSpPr>
        <xdr:cNvPr id="80" name="AutoShape 281">
          <a:extLst>
            <a:ext uri="{FF2B5EF4-FFF2-40B4-BE49-F238E27FC236}">
              <a16:creationId xmlns:a16="http://schemas.microsoft.com/office/drawing/2014/main" id="{5D450D8F-C2F9-4269-91BD-CA5081F2417B}"/>
            </a:ext>
          </a:extLst>
        </xdr:cNvPr>
        <xdr:cNvSpPr>
          <a:spLocks noChangeArrowheads="1"/>
        </xdr:cNvSpPr>
      </xdr:nvSpPr>
      <xdr:spPr bwMode="auto">
        <a:xfrm>
          <a:off x="196850" y="10687050"/>
          <a:ext cx="146050" cy="152400"/>
        </a:xfrm>
        <a:prstGeom prst="flowChart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oneCellAnchor>
    <xdr:from>
      <xdr:col>2</xdr:col>
      <xdr:colOff>1168400</xdr:colOff>
      <xdr:row>55</xdr:row>
      <xdr:rowOff>139700</xdr:rowOff>
    </xdr:from>
    <xdr:ext cx="63500" cy="184150"/>
    <xdr:sp macro="" textlink="">
      <xdr:nvSpPr>
        <xdr:cNvPr id="81" name="Text Box 289">
          <a:extLst>
            <a:ext uri="{FF2B5EF4-FFF2-40B4-BE49-F238E27FC236}">
              <a16:creationId xmlns:a16="http://schemas.microsoft.com/office/drawing/2014/main" id="{67BA8623-5CD6-49C8-AA8B-1C6D4F45F461}"/>
            </a:ext>
          </a:extLst>
        </xdr:cNvPr>
        <xdr:cNvSpPr txBox="1">
          <a:spLocks noChangeArrowheads="1"/>
        </xdr:cNvSpPr>
      </xdr:nvSpPr>
      <xdr:spPr bwMode="auto">
        <a:xfrm>
          <a:off x="1365250" y="859155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165100</xdr:colOff>
      <xdr:row>53</xdr:row>
      <xdr:rowOff>76200</xdr:rowOff>
    </xdr:from>
    <xdr:to>
      <xdr:col>2</xdr:col>
      <xdr:colOff>3130550</xdr:colOff>
      <xdr:row>56</xdr:row>
      <xdr:rowOff>57150</xdr:rowOff>
    </xdr:to>
    <xdr:sp macro="" textlink="">
      <xdr:nvSpPr>
        <xdr:cNvPr id="82" name="Text Box 290">
          <a:extLst>
            <a:ext uri="{FF2B5EF4-FFF2-40B4-BE49-F238E27FC236}">
              <a16:creationId xmlns:a16="http://schemas.microsoft.com/office/drawing/2014/main" id="{9191A9A2-8601-4F71-A45F-335895FD83C3}"/>
            </a:ext>
          </a:extLst>
        </xdr:cNvPr>
        <xdr:cNvSpPr txBox="1">
          <a:spLocks noChangeArrowheads="1"/>
        </xdr:cNvSpPr>
      </xdr:nvSpPr>
      <xdr:spPr bwMode="auto">
        <a:xfrm>
          <a:off x="165100" y="8140700"/>
          <a:ext cx="31623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86868" rIns="0" bIns="0" anchor="t" upright="1"/>
        <a:lstStyle/>
        <a:p>
          <a:pPr algn="l" rtl="0">
            <a:defRPr sz="1000"/>
          </a:pPr>
          <a:r>
            <a:rPr lang="en-US" sz="2000" b="1" i="0" u="sng" strike="noStrike" baseline="0">
              <a:solidFill>
                <a:srgbClr val="000000"/>
              </a:solidFill>
              <a:latin typeface="Angsana New"/>
              <a:cs typeface="Angsana New"/>
            </a:rPr>
            <a:t>วิธีการสั่งซื้อและการชำระเงิน (โปรดระบุ)</a:t>
          </a:r>
        </a:p>
      </xdr:txBody>
    </xdr:sp>
    <xdr:clientData/>
  </xdr:twoCellAnchor>
  <xdr:twoCellAnchor editAs="oneCell">
    <xdr:from>
      <xdr:col>1</xdr:col>
      <xdr:colOff>177800</xdr:colOff>
      <xdr:row>81</xdr:row>
      <xdr:rowOff>107950</xdr:rowOff>
    </xdr:from>
    <xdr:to>
      <xdr:col>14</xdr:col>
      <xdr:colOff>495300</xdr:colOff>
      <xdr:row>104</xdr:row>
      <xdr:rowOff>139700</xdr:rowOff>
    </xdr:to>
    <xdr:pic>
      <xdr:nvPicPr>
        <xdr:cNvPr id="83" name="Picture 299">
          <a:extLst>
            <a:ext uri="{FF2B5EF4-FFF2-40B4-BE49-F238E27FC236}">
              <a16:creationId xmlns:a16="http://schemas.microsoft.com/office/drawing/2014/main" id="{EBAA6CDF-2D64-4834-8F6B-067DB20A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4128750"/>
          <a:ext cx="8242300" cy="426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63</xdr:row>
      <xdr:rowOff>133350</xdr:rowOff>
    </xdr:from>
    <xdr:to>
      <xdr:col>5</xdr:col>
      <xdr:colOff>0</xdr:colOff>
      <xdr:row>63</xdr:row>
      <xdr:rowOff>133350</xdr:rowOff>
    </xdr:to>
    <xdr:cxnSp macro="">
      <xdr:nvCxnSpPr>
        <xdr:cNvPr id="2" name="AutoShape 173">
          <a:extLst>
            <a:ext uri="{FF2B5EF4-FFF2-40B4-BE49-F238E27FC236}">
              <a16:creationId xmlns:a16="http://schemas.microsoft.com/office/drawing/2014/main" id="{B991F061-239C-4CB8-AE53-65FC9D23A8F3}"/>
            </a:ext>
          </a:extLst>
        </xdr:cNvPr>
        <xdr:cNvCxnSpPr>
          <a:cxnSpLocks noChangeShapeType="1"/>
        </xdr:cNvCxnSpPr>
      </xdr:nvCxnSpPr>
      <xdr:spPr bwMode="auto">
        <a:xfrm>
          <a:off x="6400800" y="12287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64</xdr:row>
      <xdr:rowOff>133350</xdr:rowOff>
    </xdr:from>
    <xdr:to>
      <xdr:col>6</xdr:col>
      <xdr:colOff>0</xdr:colOff>
      <xdr:row>64</xdr:row>
      <xdr:rowOff>133350</xdr:rowOff>
    </xdr:to>
    <xdr:cxnSp macro="">
      <xdr:nvCxnSpPr>
        <xdr:cNvPr id="3" name="AutoShape 174">
          <a:extLst>
            <a:ext uri="{FF2B5EF4-FFF2-40B4-BE49-F238E27FC236}">
              <a16:creationId xmlns:a16="http://schemas.microsoft.com/office/drawing/2014/main" id="{1F11A512-CFD9-4172-8618-B7E6F72EA5D4}"/>
            </a:ext>
          </a:extLst>
        </xdr:cNvPr>
        <xdr:cNvCxnSpPr>
          <a:cxnSpLocks noChangeShapeType="1"/>
        </xdr:cNvCxnSpPr>
      </xdr:nvCxnSpPr>
      <xdr:spPr bwMode="auto">
        <a:xfrm>
          <a:off x="6521450" y="125793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63</xdr:row>
      <xdr:rowOff>133350</xdr:rowOff>
    </xdr:from>
    <xdr:to>
      <xdr:col>5</xdr:col>
      <xdr:colOff>0</xdr:colOff>
      <xdr:row>63</xdr:row>
      <xdr:rowOff>133350</xdr:rowOff>
    </xdr:to>
    <xdr:cxnSp macro="">
      <xdr:nvCxnSpPr>
        <xdr:cNvPr id="4" name="AutoShape 179">
          <a:extLst>
            <a:ext uri="{FF2B5EF4-FFF2-40B4-BE49-F238E27FC236}">
              <a16:creationId xmlns:a16="http://schemas.microsoft.com/office/drawing/2014/main" id="{154776FC-8E67-4012-B6B9-B2931A059E3B}"/>
            </a:ext>
          </a:extLst>
        </xdr:cNvPr>
        <xdr:cNvCxnSpPr>
          <a:cxnSpLocks noChangeShapeType="1"/>
        </xdr:cNvCxnSpPr>
      </xdr:nvCxnSpPr>
      <xdr:spPr bwMode="auto">
        <a:xfrm>
          <a:off x="6400800" y="122872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63</xdr:row>
      <xdr:rowOff>114300</xdr:rowOff>
    </xdr:from>
    <xdr:to>
      <xdr:col>5</xdr:col>
      <xdr:colOff>0</xdr:colOff>
      <xdr:row>63</xdr:row>
      <xdr:rowOff>114300</xdr:rowOff>
    </xdr:to>
    <xdr:cxnSp macro="">
      <xdr:nvCxnSpPr>
        <xdr:cNvPr id="5" name="AutoShape 180">
          <a:extLst>
            <a:ext uri="{FF2B5EF4-FFF2-40B4-BE49-F238E27FC236}">
              <a16:creationId xmlns:a16="http://schemas.microsoft.com/office/drawing/2014/main" id="{C5FEBC18-FB86-4407-AB06-63A0A1E91C36}"/>
            </a:ext>
          </a:extLst>
        </xdr:cNvPr>
        <xdr:cNvCxnSpPr>
          <a:cxnSpLocks noChangeShapeType="1"/>
        </xdr:cNvCxnSpPr>
      </xdr:nvCxnSpPr>
      <xdr:spPr bwMode="auto">
        <a:xfrm>
          <a:off x="6400800" y="122682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64</xdr:row>
      <xdr:rowOff>133350</xdr:rowOff>
    </xdr:from>
    <xdr:to>
      <xdr:col>6</xdr:col>
      <xdr:colOff>0</xdr:colOff>
      <xdr:row>64</xdr:row>
      <xdr:rowOff>133350</xdr:rowOff>
    </xdr:to>
    <xdr:cxnSp macro="">
      <xdr:nvCxnSpPr>
        <xdr:cNvPr id="6" name="AutoShape 181">
          <a:extLst>
            <a:ext uri="{FF2B5EF4-FFF2-40B4-BE49-F238E27FC236}">
              <a16:creationId xmlns:a16="http://schemas.microsoft.com/office/drawing/2014/main" id="{D00160F2-269D-401B-BBB6-C2874A18FFE4}"/>
            </a:ext>
          </a:extLst>
        </xdr:cNvPr>
        <xdr:cNvCxnSpPr>
          <a:cxnSpLocks noChangeShapeType="1"/>
        </xdr:cNvCxnSpPr>
      </xdr:nvCxnSpPr>
      <xdr:spPr bwMode="auto">
        <a:xfrm>
          <a:off x="6521450" y="125793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64</xdr:row>
      <xdr:rowOff>127000</xdr:rowOff>
    </xdr:from>
    <xdr:to>
      <xdr:col>6</xdr:col>
      <xdr:colOff>0</xdr:colOff>
      <xdr:row>64</xdr:row>
      <xdr:rowOff>127000</xdr:rowOff>
    </xdr:to>
    <xdr:cxnSp macro="">
      <xdr:nvCxnSpPr>
        <xdr:cNvPr id="7" name="AutoShape 182">
          <a:extLst>
            <a:ext uri="{FF2B5EF4-FFF2-40B4-BE49-F238E27FC236}">
              <a16:creationId xmlns:a16="http://schemas.microsoft.com/office/drawing/2014/main" id="{37E8A05C-0D54-481D-B378-50296C8153D7}"/>
            </a:ext>
          </a:extLst>
        </xdr:cNvPr>
        <xdr:cNvCxnSpPr>
          <a:cxnSpLocks noChangeShapeType="1"/>
        </xdr:cNvCxnSpPr>
      </xdr:nvCxnSpPr>
      <xdr:spPr bwMode="auto">
        <a:xfrm>
          <a:off x="6521450" y="125730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63</xdr:row>
      <xdr:rowOff>133350</xdr:rowOff>
    </xdr:from>
    <xdr:to>
      <xdr:col>5</xdr:col>
      <xdr:colOff>0</xdr:colOff>
      <xdr:row>63</xdr:row>
      <xdr:rowOff>133350</xdr:rowOff>
    </xdr:to>
    <xdr:sp macro="" textlink="">
      <xdr:nvSpPr>
        <xdr:cNvPr id="8" name="Line 184">
          <a:extLst>
            <a:ext uri="{FF2B5EF4-FFF2-40B4-BE49-F238E27FC236}">
              <a16:creationId xmlns:a16="http://schemas.microsoft.com/office/drawing/2014/main" id="{00FD024F-A79A-415C-AB31-2EAD096A176F}"/>
            </a:ext>
          </a:extLst>
        </xdr:cNvPr>
        <xdr:cNvSpPr>
          <a:spLocks noChangeShapeType="1"/>
        </xdr:cNvSpPr>
      </xdr:nvSpPr>
      <xdr:spPr bwMode="auto">
        <a:xfrm>
          <a:off x="6400800" y="1228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127000</xdr:colOff>
      <xdr:row>53</xdr:row>
      <xdr:rowOff>7937</xdr:rowOff>
    </xdr:from>
    <xdr:to>
      <xdr:col>1</xdr:col>
      <xdr:colOff>393699</xdr:colOff>
      <xdr:row>56</xdr:row>
      <xdr:rowOff>7937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ECFB3467-3D8B-45DB-8C85-6DBDD70C0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767887"/>
          <a:ext cx="59689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64</xdr:row>
      <xdr:rowOff>133350</xdr:rowOff>
    </xdr:from>
    <xdr:to>
      <xdr:col>5</xdr:col>
      <xdr:colOff>0</xdr:colOff>
      <xdr:row>64</xdr:row>
      <xdr:rowOff>133350</xdr:rowOff>
    </xdr:to>
    <xdr:cxnSp macro="">
      <xdr:nvCxnSpPr>
        <xdr:cNvPr id="2" name="AutoShape 173">
          <a:extLst>
            <a:ext uri="{FF2B5EF4-FFF2-40B4-BE49-F238E27FC236}">
              <a16:creationId xmlns:a16="http://schemas.microsoft.com/office/drawing/2014/main" id="{470D6A7D-29B7-40EA-A262-69FDFBB49CC3}"/>
            </a:ext>
          </a:extLst>
        </xdr:cNvPr>
        <xdr:cNvCxnSpPr>
          <a:cxnSpLocks noChangeShapeType="1"/>
        </xdr:cNvCxnSpPr>
      </xdr:nvCxnSpPr>
      <xdr:spPr bwMode="auto">
        <a:xfrm>
          <a:off x="6477000" y="126777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65</xdr:row>
      <xdr:rowOff>133350</xdr:rowOff>
    </xdr:from>
    <xdr:to>
      <xdr:col>6</xdr:col>
      <xdr:colOff>0</xdr:colOff>
      <xdr:row>65</xdr:row>
      <xdr:rowOff>133350</xdr:rowOff>
    </xdr:to>
    <xdr:cxnSp macro="">
      <xdr:nvCxnSpPr>
        <xdr:cNvPr id="3" name="AutoShape 174">
          <a:extLst>
            <a:ext uri="{FF2B5EF4-FFF2-40B4-BE49-F238E27FC236}">
              <a16:creationId xmlns:a16="http://schemas.microsoft.com/office/drawing/2014/main" id="{08F0F907-0C55-4D65-9490-683737F356AF}"/>
            </a:ext>
          </a:extLst>
        </xdr:cNvPr>
        <xdr:cNvCxnSpPr>
          <a:cxnSpLocks noChangeShapeType="1"/>
        </xdr:cNvCxnSpPr>
      </xdr:nvCxnSpPr>
      <xdr:spPr bwMode="auto">
        <a:xfrm>
          <a:off x="6591300" y="129730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64</xdr:row>
      <xdr:rowOff>133350</xdr:rowOff>
    </xdr:from>
    <xdr:to>
      <xdr:col>5</xdr:col>
      <xdr:colOff>0</xdr:colOff>
      <xdr:row>64</xdr:row>
      <xdr:rowOff>133350</xdr:rowOff>
    </xdr:to>
    <xdr:cxnSp macro="">
      <xdr:nvCxnSpPr>
        <xdr:cNvPr id="4" name="AutoShape 179">
          <a:extLst>
            <a:ext uri="{FF2B5EF4-FFF2-40B4-BE49-F238E27FC236}">
              <a16:creationId xmlns:a16="http://schemas.microsoft.com/office/drawing/2014/main" id="{A4BAB185-520F-41D8-9CBC-67FB91C1B906}"/>
            </a:ext>
          </a:extLst>
        </xdr:cNvPr>
        <xdr:cNvCxnSpPr>
          <a:cxnSpLocks noChangeShapeType="1"/>
        </xdr:cNvCxnSpPr>
      </xdr:nvCxnSpPr>
      <xdr:spPr bwMode="auto">
        <a:xfrm>
          <a:off x="6477000" y="126777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cxnSp macro="">
      <xdr:nvCxnSpPr>
        <xdr:cNvPr id="5" name="AutoShape 180">
          <a:extLst>
            <a:ext uri="{FF2B5EF4-FFF2-40B4-BE49-F238E27FC236}">
              <a16:creationId xmlns:a16="http://schemas.microsoft.com/office/drawing/2014/main" id="{B2844185-7FF4-475E-B816-EB64AC29D544}"/>
            </a:ext>
          </a:extLst>
        </xdr:cNvPr>
        <xdr:cNvCxnSpPr>
          <a:cxnSpLocks noChangeShapeType="1"/>
        </xdr:cNvCxnSpPr>
      </xdr:nvCxnSpPr>
      <xdr:spPr bwMode="auto">
        <a:xfrm>
          <a:off x="6477000" y="126587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65</xdr:row>
      <xdr:rowOff>133350</xdr:rowOff>
    </xdr:from>
    <xdr:to>
      <xdr:col>6</xdr:col>
      <xdr:colOff>0</xdr:colOff>
      <xdr:row>65</xdr:row>
      <xdr:rowOff>133350</xdr:rowOff>
    </xdr:to>
    <xdr:cxnSp macro="">
      <xdr:nvCxnSpPr>
        <xdr:cNvPr id="6" name="AutoShape 181">
          <a:extLst>
            <a:ext uri="{FF2B5EF4-FFF2-40B4-BE49-F238E27FC236}">
              <a16:creationId xmlns:a16="http://schemas.microsoft.com/office/drawing/2014/main" id="{F076F100-3EFF-4B37-9EB8-030B6A27295A}"/>
            </a:ext>
          </a:extLst>
        </xdr:cNvPr>
        <xdr:cNvCxnSpPr>
          <a:cxnSpLocks noChangeShapeType="1"/>
        </xdr:cNvCxnSpPr>
      </xdr:nvCxnSpPr>
      <xdr:spPr bwMode="auto">
        <a:xfrm>
          <a:off x="6591300" y="129730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65</xdr:row>
      <xdr:rowOff>127000</xdr:rowOff>
    </xdr:from>
    <xdr:to>
      <xdr:col>6</xdr:col>
      <xdr:colOff>0</xdr:colOff>
      <xdr:row>65</xdr:row>
      <xdr:rowOff>127000</xdr:rowOff>
    </xdr:to>
    <xdr:cxnSp macro="">
      <xdr:nvCxnSpPr>
        <xdr:cNvPr id="7" name="AutoShape 182">
          <a:extLst>
            <a:ext uri="{FF2B5EF4-FFF2-40B4-BE49-F238E27FC236}">
              <a16:creationId xmlns:a16="http://schemas.microsoft.com/office/drawing/2014/main" id="{79D9EC59-BCDC-450C-A545-66DD4F8A1365}"/>
            </a:ext>
          </a:extLst>
        </xdr:cNvPr>
        <xdr:cNvCxnSpPr>
          <a:cxnSpLocks noChangeShapeType="1"/>
        </xdr:cNvCxnSpPr>
      </xdr:nvCxnSpPr>
      <xdr:spPr bwMode="auto">
        <a:xfrm>
          <a:off x="6591300" y="129667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64</xdr:row>
      <xdr:rowOff>133350</xdr:rowOff>
    </xdr:from>
    <xdr:to>
      <xdr:col>5</xdr:col>
      <xdr:colOff>0</xdr:colOff>
      <xdr:row>64</xdr:row>
      <xdr:rowOff>133350</xdr:rowOff>
    </xdr:to>
    <xdr:sp macro="" textlink="">
      <xdr:nvSpPr>
        <xdr:cNvPr id="8" name="Line 184">
          <a:extLst>
            <a:ext uri="{FF2B5EF4-FFF2-40B4-BE49-F238E27FC236}">
              <a16:creationId xmlns:a16="http://schemas.microsoft.com/office/drawing/2014/main" id="{51B25DC8-C67E-4D60-AE4A-97CFFF2D5E33}"/>
            </a:ext>
          </a:extLst>
        </xdr:cNvPr>
        <xdr:cNvSpPr>
          <a:spLocks noChangeShapeType="1"/>
        </xdr:cNvSpPr>
      </xdr:nvSpPr>
      <xdr:spPr bwMode="auto">
        <a:xfrm>
          <a:off x="6477000" y="1267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127000</xdr:colOff>
      <xdr:row>57</xdr:row>
      <xdr:rowOff>7937</xdr:rowOff>
    </xdr:from>
    <xdr:to>
      <xdr:col>1</xdr:col>
      <xdr:colOff>393699</xdr:colOff>
      <xdr:row>59</xdr:row>
      <xdr:rowOff>188912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B1988885-4F33-4DF9-82FF-D39E22C09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66437"/>
          <a:ext cx="58102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1"/>
      <sheetName val="caldata"/>
      <sheetName val="cdata"/>
    </sheetNames>
    <sheetDataSet>
      <sheetData sheetId="0" refreshError="1"/>
      <sheetData sheetId="1">
        <row r="31">
          <cell r="G31">
            <v>0</v>
          </cell>
          <cell r="H31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99"/>
  <sheetViews>
    <sheetView topLeftCell="B2" workbookViewId="0">
      <selection activeCell="K37" activeCellId="1" sqref="D7:D38 K7:K37"/>
    </sheetView>
  </sheetViews>
  <sheetFormatPr defaultColWidth="9.09765625" defaultRowHeight="13.8" x14ac:dyDescent="0.25"/>
  <cols>
    <col min="1" max="1" width="3.69921875" hidden="1" customWidth="1"/>
    <col min="2" max="2" width="2.8984375" customWidth="1"/>
    <col min="3" max="3" width="47.3984375" customWidth="1"/>
    <col min="4" max="5" width="3.8984375" customWidth="1"/>
    <col min="6" max="6" width="6.09765625" customWidth="1"/>
    <col min="7" max="7" width="0.3984375" customWidth="1"/>
    <col min="8" max="8" width="9.765625E-2" hidden="1" customWidth="1"/>
    <col min="9" max="9" width="3.09765625" customWidth="1"/>
    <col min="10" max="10" width="40.69921875" customWidth="1"/>
    <col min="11" max="11" width="3.69921875" customWidth="1"/>
    <col min="12" max="12" width="4.09765625" customWidth="1"/>
    <col min="13" max="13" width="6.296875" customWidth="1"/>
    <col min="14" max="14" width="6.69921875" customWidth="1"/>
    <col min="15" max="15" width="10.3984375" customWidth="1"/>
    <col min="16" max="16" width="8.69921875" customWidth="1"/>
    <col min="18" max="18" width="8.69921875" customWidth="1"/>
    <col min="19" max="19" width="11" customWidth="1"/>
    <col min="257" max="257" width="0" hidden="1" customWidth="1"/>
    <col min="258" max="258" width="2.8984375" customWidth="1"/>
    <col min="259" max="259" width="47.3984375" customWidth="1"/>
    <col min="260" max="261" width="3.8984375" customWidth="1"/>
    <col min="262" max="262" width="6.09765625" customWidth="1"/>
    <col min="263" max="263" width="0.3984375" customWidth="1"/>
    <col min="264" max="264" width="0" hidden="1" customWidth="1"/>
    <col min="265" max="265" width="3.09765625" customWidth="1"/>
    <col min="266" max="266" width="40.69921875" customWidth="1"/>
    <col min="267" max="267" width="3.69921875" customWidth="1"/>
    <col min="268" max="268" width="4.09765625" customWidth="1"/>
    <col min="269" max="269" width="6.296875" customWidth="1"/>
    <col min="270" max="270" width="6.69921875" customWidth="1"/>
    <col min="271" max="271" width="10.3984375" customWidth="1"/>
    <col min="272" max="272" width="8.69921875" customWidth="1"/>
    <col min="274" max="274" width="8.69921875" customWidth="1"/>
    <col min="275" max="275" width="11" customWidth="1"/>
    <col min="513" max="513" width="0" hidden="1" customWidth="1"/>
    <col min="514" max="514" width="2.8984375" customWidth="1"/>
    <col min="515" max="515" width="47.3984375" customWidth="1"/>
    <col min="516" max="517" width="3.8984375" customWidth="1"/>
    <col min="518" max="518" width="6.09765625" customWidth="1"/>
    <col min="519" max="519" width="0.3984375" customWidth="1"/>
    <col min="520" max="520" width="0" hidden="1" customWidth="1"/>
    <col min="521" max="521" width="3.09765625" customWidth="1"/>
    <col min="522" max="522" width="40.69921875" customWidth="1"/>
    <col min="523" max="523" width="3.69921875" customWidth="1"/>
    <col min="524" max="524" width="4.09765625" customWidth="1"/>
    <col min="525" max="525" width="6.296875" customWidth="1"/>
    <col min="526" max="526" width="6.69921875" customWidth="1"/>
    <col min="527" max="527" width="10.3984375" customWidth="1"/>
    <col min="528" max="528" width="8.69921875" customWidth="1"/>
    <col min="530" max="530" width="8.69921875" customWidth="1"/>
    <col min="531" max="531" width="11" customWidth="1"/>
    <col min="769" max="769" width="0" hidden="1" customWidth="1"/>
    <col min="770" max="770" width="2.8984375" customWidth="1"/>
    <col min="771" max="771" width="47.3984375" customWidth="1"/>
    <col min="772" max="773" width="3.8984375" customWidth="1"/>
    <col min="774" max="774" width="6.09765625" customWidth="1"/>
    <col min="775" max="775" width="0.3984375" customWidth="1"/>
    <col min="776" max="776" width="0" hidden="1" customWidth="1"/>
    <col min="777" max="777" width="3.09765625" customWidth="1"/>
    <col min="778" max="778" width="40.69921875" customWidth="1"/>
    <col min="779" max="779" width="3.69921875" customWidth="1"/>
    <col min="780" max="780" width="4.09765625" customWidth="1"/>
    <col min="781" max="781" width="6.296875" customWidth="1"/>
    <col min="782" max="782" width="6.69921875" customWidth="1"/>
    <col min="783" max="783" width="10.3984375" customWidth="1"/>
    <col min="784" max="784" width="8.69921875" customWidth="1"/>
    <col min="786" max="786" width="8.69921875" customWidth="1"/>
    <col min="787" max="787" width="11" customWidth="1"/>
    <col min="1025" max="1025" width="0" hidden="1" customWidth="1"/>
    <col min="1026" max="1026" width="2.8984375" customWidth="1"/>
    <col min="1027" max="1027" width="47.3984375" customWidth="1"/>
    <col min="1028" max="1029" width="3.8984375" customWidth="1"/>
    <col min="1030" max="1030" width="6.09765625" customWidth="1"/>
    <col min="1031" max="1031" width="0.3984375" customWidth="1"/>
    <col min="1032" max="1032" width="0" hidden="1" customWidth="1"/>
    <col min="1033" max="1033" width="3.09765625" customWidth="1"/>
    <col min="1034" max="1034" width="40.69921875" customWidth="1"/>
    <col min="1035" max="1035" width="3.69921875" customWidth="1"/>
    <col min="1036" max="1036" width="4.09765625" customWidth="1"/>
    <col min="1037" max="1037" width="6.296875" customWidth="1"/>
    <col min="1038" max="1038" width="6.69921875" customWidth="1"/>
    <col min="1039" max="1039" width="10.3984375" customWidth="1"/>
    <col min="1040" max="1040" width="8.69921875" customWidth="1"/>
    <col min="1042" max="1042" width="8.69921875" customWidth="1"/>
    <col min="1043" max="1043" width="11" customWidth="1"/>
    <col min="1281" max="1281" width="0" hidden="1" customWidth="1"/>
    <col min="1282" max="1282" width="2.8984375" customWidth="1"/>
    <col min="1283" max="1283" width="47.3984375" customWidth="1"/>
    <col min="1284" max="1285" width="3.8984375" customWidth="1"/>
    <col min="1286" max="1286" width="6.09765625" customWidth="1"/>
    <col min="1287" max="1287" width="0.3984375" customWidth="1"/>
    <col min="1288" max="1288" width="0" hidden="1" customWidth="1"/>
    <col min="1289" max="1289" width="3.09765625" customWidth="1"/>
    <col min="1290" max="1290" width="40.69921875" customWidth="1"/>
    <col min="1291" max="1291" width="3.69921875" customWidth="1"/>
    <col min="1292" max="1292" width="4.09765625" customWidth="1"/>
    <col min="1293" max="1293" width="6.296875" customWidth="1"/>
    <col min="1294" max="1294" width="6.69921875" customWidth="1"/>
    <col min="1295" max="1295" width="10.3984375" customWidth="1"/>
    <col min="1296" max="1296" width="8.69921875" customWidth="1"/>
    <col min="1298" max="1298" width="8.69921875" customWidth="1"/>
    <col min="1299" max="1299" width="11" customWidth="1"/>
    <col min="1537" max="1537" width="0" hidden="1" customWidth="1"/>
    <col min="1538" max="1538" width="2.8984375" customWidth="1"/>
    <col min="1539" max="1539" width="47.3984375" customWidth="1"/>
    <col min="1540" max="1541" width="3.8984375" customWidth="1"/>
    <col min="1542" max="1542" width="6.09765625" customWidth="1"/>
    <col min="1543" max="1543" width="0.3984375" customWidth="1"/>
    <col min="1544" max="1544" width="0" hidden="1" customWidth="1"/>
    <col min="1545" max="1545" width="3.09765625" customWidth="1"/>
    <col min="1546" max="1546" width="40.69921875" customWidth="1"/>
    <col min="1547" max="1547" width="3.69921875" customWidth="1"/>
    <col min="1548" max="1548" width="4.09765625" customWidth="1"/>
    <col min="1549" max="1549" width="6.296875" customWidth="1"/>
    <col min="1550" max="1550" width="6.69921875" customWidth="1"/>
    <col min="1551" max="1551" width="10.3984375" customWidth="1"/>
    <col min="1552" max="1552" width="8.69921875" customWidth="1"/>
    <col min="1554" max="1554" width="8.69921875" customWidth="1"/>
    <col min="1555" max="1555" width="11" customWidth="1"/>
    <col min="1793" max="1793" width="0" hidden="1" customWidth="1"/>
    <col min="1794" max="1794" width="2.8984375" customWidth="1"/>
    <col min="1795" max="1795" width="47.3984375" customWidth="1"/>
    <col min="1796" max="1797" width="3.8984375" customWidth="1"/>
    <col min="1798" max="1798" width="6.09765625" customWidth="1"/>
    <col min="1799" max="1799" width="0.3984375" customWidth="1"/>
    <col min="1800" max="1800" width="0" hidden="1" customWidth="1"/>
    <col min="1801" max="1801" width="3.09765625" customWidth="1"/>
    <col min="1802" max="1802" width="40.69921875" customWidth="1"/>
    <col min="1803" max="1803" width="3.69921875" customWidth="1"/>
    <col min="1804" max="1804" width="4.09765625" customWidth="1"/>
    <col min="1805" max="1805" width="6.296875" customWidth="1"/>
    <col min="1806" max="1806" width="6.69921875" customWidth="1"/>
    <col min="1807" max="1807" width="10.3984375" customWidth="1"/>
    <col min="1808" max="1808" width="8.69921875" customWidth="1"/>
    <col min="1810" max="1810" width="8.69921875" customWidth="1"/>
    <col min="1811" max="1811" width="11" customWidth="1"/>
    <col min="2049" max="2049" width="0" hidden="1" customWidth="1"/>
    <col min="2050" max="2050" width="2.8984375" customWidth="1"/>
    <col min="2051" max="2051" width="47.3984375" customWidth="1"/>
    <col min="2052" max="2053" width="3.8984375" customWidth="1"/>
    <col min="2054" max="2054" width="6.09765625" customWidth="1"/>
    <col min="2055" max="2055" width="0.3984375" customWidth="1"/>
    <col min="2056" max="2056" width="0" hidden="1" customWidth="1"/>
    <col min="2057" max="2057" width="3.09765625" customWidth="1"/>
    <col min="2058" max="2058" width="40.69921875" customWidth="1"/>
    <col min="2059" max="2059" width="3.69921875" customWidth="1"/>
    <col min="2060" max="2060" width="4.09765625" customWidth="1"/>
    <col min="2061" max="2061" width="6.296875" customWidth="1"/>
    <col min="2062" max="2062" width="6.69921875" customWidth="1"/>
    <col min="2063" max="2063" width="10.3984375" customWidth="1"/>
    <col min="2064" max="2064" width="8.69921875" customWidth="1"/>
    <col min="2066" max="2066" width="8.69921875" customWidth="1"/>
    <col min="2067" max="2067" width="11" customWidth="1"/>
    <col min="2305" max="2305" width="0" hidden="1" customWidth="1"/>
    <col min="2306" max="2306" width="2.8984375" customWidth="1"/>
    <col min="2307" max="2307" width="47.3984375" customWidth="1"/>
    <col min="2308" max="2309" width="3.8984375" customWidth="1"/>
    <col min="2310" max="2310" width="6.09765625" customWidth="1"/>
    <col min="2311" max="2311" width="0.3984375" customWidth="1"/>
    <col min="2312" max="2312" width="0" hidden="1" customWidth="1"/>
    <col min="2313" max="2313" width="3.09765625" customWidth="1"/>
    <col min="2314" max="2314" width="40.69921875" customWidth="1"/>
    <col min="2315" max="2315" width="3.69921875" customWidth="1"/>
    <col min="2316" max="2316" width="4.09765625" customWidth="1"/>
    <col min="2317" max="2317" width="6.296875" customWidth="1"/>
    <col min="2318" max="2318" width="6.69921875" customWidth="1"/>
    <col min="2319" max="2319" width="10.3984375" customWidth="1"/>
    <col min="2320" max="2320" width="8.69921875" customWidth="1"/>
    <col min="2322" max="2322" width="8.69921875" customWidth="1"/>
    <col min="2323" max="2323" width="11" customWidth="1"/>
    <col min="2561" max="2561" width="0" hidden="1" customWidth="1"/>
    <col min="2562" max="2562" width="2.8984375" customWidth="1"/>
    <col min="2563" max="2563" width="47.3984375" customWidth="1"/>
    <col min="2564" max="2565" width="3.8984375" customWidth="1"/>
    <col min="2566" max="2566" width="6.09765625" customWidth="1"/>
    <col min="2567" max="2567" width="0.3984375" customWidth="1"/>
    <col min="2568" max="2568" width="0" hidden="1" customWidth="1"/>
    <col min="2569" max="2569" width="3.09765625" customWidth="1"/>
    <col min="2570" max="2570" width="40.69921875" customWidth="1"/>
    <col min="2571" max="2571" width="3.69921875" customWidth="1"/>
    <col min="2572" max="2572" width="4.09765625" customWidth="1"/>
    <col min="2573" max="2573" width="6.296875" customWidth="1"/>
    <col min="2574" max="2574" width="6.69921875" customWidth="1"/>
    <col min="2575" max="2575" width="10.3984375" customWidth="1"/>
    <col min="2576" max="2576" width="8.69921875" customWidth="1"/>
    <col min="2578" max="2578" width="8.69921875" customWidth="1"/>
    <col min="2579" max="2579" width="11" customWidth="1"/>
    <col min="2817" max="2817" width="0" hidden="1" customWidth="1"/>
    <col min="2818" max="2818" width="2.8984375" customWidth="1"/>
    <col min="2819" max="2819" width="47.3984375" customWidth="1"/>
    <col min="2820" max="2821" width="3.8984375" customWidth="1"/>
    <col min="2822" max="2822" width="6.09765625" customWidth="1"/>
    <col min="2823" max="2823" width="0.3984375" customWidth="1"/>
    <col min="2824" max="2824" width="0" hidden="1" customWidth="1"/>
    <col min="2825" max="2825" width="3.09765625" customWidth="1"/>
    <col min="2826" max="2826" width="40.69921875" customWidth="1"/>
    <col min="2827" max="2827" width="3.69921875" customWidth="1"/>
    <col min="2828" max="2828" width="4.09765625" customWidth="1"/>
    <col min="2829" max="2829" width="6.296875" customWidth="1"/>
    <col min="2830" max="2830" width="6.69921875" customWidth="1"/>
    <col min="2831" max="2831" width="10.3984375" customWidth="1"/>
    <col min="2832" max="2832" width="8.69921875" customWidth="1"/>
    <col min="2834" max="2834" width="8.69921875" customWidth="1"/>
    <col min="2835" max="2835" width="11" customWidth="1"/>
    <col min="3073" max="3073" width="0" hidden="1" customWidth="1"/>
    <col min="3074" max="3074" width="2.8984375" customWidth="1"/>
    <col min="3075" max="3075" width="47.3984375" customWidth="1"/>
    <col min="3076" max="3077" width="3.8984375" customWidth="1"/>
    <col min="3078" max="3078" width="6.09765625" customWidth="1"/>
    <col min="3079" max="3079" width="0.3984375" customWidth="1"/>
    <col min="3080" max="3080" width="0" hidden="1" customWidth="1"/>
    <col min="3081" max="3081" width="3.09765625" customWidth="1"/>
    <col min="3082" max="3082" width="40.69921875" customWidth="1"/>
    <col min="3083" max="3083" width="3.69921875" customWidth="1"/>
    <col min="3084" max="3084" width="4.09765625" customWidth="1"/>
    <col min="3085" max="3085" width="6.296875" customWidth="1"/>
    <col min="3086" max="3086" width="6.69921875" customWidth="1"/>
    <col min="3087" max="3087" width="10.3984375" customWidth="1"/>
    <col min="3088" max="3088" width="8.69921875" customWidth="1"/>
    <col min="3090" max="3090" width="8.69921875" customWidth="1"/>
    <col min="3091" max="3091" width="11" customWidth="1"/>
    <col min="3329" max="3329" width="0" hidden="1" customWidth="1"/>
    <col min="3330" max="3330" width="2.8984375" customWidth="1"/>
    <col min="3331" max="3331" width="47.3984375" customWidth="1"/>
    <col min="3332" max="3333" width="3.8984375" customWidth="1"/>
    <col min="3334" max="3334" width="6.09765625" customWidth="1"/>
    <col min="3335" max="3335" width="0.3984375" customWidth="1"/>
    <col min="3336" max="3336" width="0" hidden="1" customWidth="1"/>
    <col min="3337" max="3337" width="3.09765625" customWidth="1"/>
    <col min="3338" max="3338" width="40.69921875" customWidth="1"/>
    <col min="3339" max="3339" width="3.69921875" customWidth="1"/>
    <col min="3340" max="3340" width="4.09765625" customWidth="1"/>
    <col min="3341" max="3341" width="6.296875" customWidth="1"/>
    <col min="3342" max="3342" width="6.69921875" customWidth="1"/>
    <col min="3343" max="3343" width="10.3984375" customWidth="1"/>
    <col min="3344" max="3344" width="8.69921875" customWidth="1"/>
    <col min="3346" max="3346" width="8.69921875" customWidth="1"/>
    <col min="3347" max="3347" width="11" customWidth="1"/>
    <col min="3585" max="3585" width="0" hidden="1" customWidth="1"/>
    <col min="3586" max="3586" width="2.8984375" customWidth="1"/>
    <col min="3587" max="3587" width="47.3984375" customWidth="1"/>
    <col min="3588" max="3589" width="3.8984375" customWidth="1"/>
    <col min="3590" max="3590" width="6.09765625" customWidth="1"/>
    <col min="3591" max="3591" width="0.3984375" customWidth="1"/>
    <col min="3592" max="3592" width="0" hidden="1" customWidth="1"/>
    <col min="3593" max="3593" width="3.09765625" customWidth="1"/>
    <col min="3594" max="3594" width="40.69921875" customWidth="1"/>
    <col min="3595" max="3595" width="3.69921875" customWidth="1"/>
    <col min="3596" max="3596" width="4.09765625" customWidth="1"/>
    <col min="3597" max="3597" width="6.296875" customWidth="1"/>
    <col min="3598" max="3598" width="6.69921875" customWidth="1"/>
    <col min="3599" max="3599" width="10.3984375" customWidth="1"/>
    <col min="3600" max="3600" width="8.69921875" customWidth="1"/>
    <col min="3602" max="3602" width="8.69921875" customWidth="1"/>
    <col min="3603" max="3603" width="11" customWidth="1"/>
    <col min="3841" max="3841" width="0" hidden="1" customWidth="1"/>
    <col min="3842" max="3842" width="2.8984375" customWidth="1"/>
    <col min="3843" max="3843" width="47.3984375" customWidth="1"/>
    <col min="3844" max="3845" width="3.8984375" customWidth="1"/>
    <col min="3846" max="3846" width="6.09765625" customWidth="1"/>
    <col min="3847" max="3847" width="0.3984375" customWidth="1"/>
    <col min="3848" max="3848" width="0" hidden="1" customWidth="1"/>
    <col min="3849" max="3849" width="3.09765625" customWidth="1"/>
    <col min="3850" max="3850" width="40.69921875" customWidth="1"/>
    <col min="3851" max="3851" width="3.69921875" customWidth="1"/>
    <col min="3852" max="3852" width="4.09765625" customWidth="1"/>
    <col min="3853" max="3853" width="6.296875" customWidth="1"/>
    <col min="3854" max="3854" width="6.69921875" customWidth="1"/>
    <col min="3855" max="3855" width="10.3984375" customWidth="1"/>
    <col min="3856" max="3856" width="8.69921875" customWidth="1"/>
    <col min="3858" max="3858" width="8.69921875" customWidth="1"/>
    <col min="3859" max="3859" width="11" customWidth="1"/>
    <col min="4097" max="4097" width="0" hidden="1" customWidth="1"/>
    <col min="4098" max="4098" width="2.8984375" customWidth="1"/>
    <col min="4099" max="4099" width="47.3984375" customWidth="1"/>
    <col min="4100" max="4101" width="3.8984375" customWidth="1"/>
    <col min="4102" max="4102" width="6.09765625" customWidth="1"/>
    <col min="4103" max="4103" width="0.3984375" customWidth="1"/>
    <col min="4104" max="4104" width="0" hidden="1" customWidth="1"/>
    <col min="4105" max="4105" width="3.09765625" customWidth="1"/>
    <col min="4106" max="4106" width="40.69921875" customWidth="1"/>
    <col min="4107" max="4107" width="3.69921875" customWidth="1"/>
    <col min="4108" max="4108" width="4.09765625" customWidth="1"/>
    <col min="4109" max="4109" width="6.296875" customWidth="1"/>
    <col min="4110" max="4110" width="6.69921875" customWidth="1"/>
    <col min="4111" max="4111" width="10.3984375" customWidth="1"/>
    <col min="4112" max="4112" width="8.69921875" customWidth="1"/>
    <col min="4114" max="4114" width="8.69921875" customWidth="1"/>
    <col min="4115" max="4115" width="11" customWidth="1"/>
    <col min="4353" max="4353" width="0" hidden="1" customWidth="1"/>
    <col min="4354" max="4354" width="2.8984375" customWidth="1"/>
    <col min="4355" max="4355" width="47.3984375" customWidth="1"/>
    <col min="4356" max="4357" width="3.8984375" customWidth="1"/>
    <col min="4358" max="4358" width="6.09765625" customWidth="1"/>
    <col min="4359" max="4359" width="0.3984375" customWidth="1"/>
    <col min="4360" max="4360" width="0" hidden="1" customWidth="1"/>
    <col min="4361" max="4361" width="3.09765625" customWidth="1"/>
    <col min="4362" max="4362" width="40.69921875" customWidth="1"/>
    <col min="4363" max="4363" width="3.69921875" customWidth="1"/>
    <col min="4364" max="4364" width="4.09765625" customWidth="1"/>
    <col min="4365" max="4365" width="6.296875" customWidth="1"/>
    <col min="4366" max="4366" width="6.69921875" customWidth="1"/>
    <col min="4367" max="4367" width="10.3984375" customWidth="1"/>
    <col min="4368" max="4368" width="8.69921875" customWidth="1"/>
    <col min="4370" max="4370" width="8.69921875" customWidth="1"/>
    <col min="4371" max="4371" width="11" customWidth="1"/>
    <col min="4609" max="4609" width="0" hidden="1" customWidth="1"/>
    <col min="4610" max="4610" width="2.8984375" customWidth="1"/>
    <col min="4611" max="4611" width="47.3984375" customWidth="1"/>
    <col min="4612" max="4613" width="3.8984375" customWidth="1"/>
    <col min="4614" max="4614" width="6.09765625" customWidth="1"/>
    <col min="4615" max="4615" width="0.3984375" customWidth="1"/>
    <col min="4616" max="4616" width="0" hidden="1" customWidth="1"/>
    <col min="4617" max="4617" width="3.09765625" customWidth="1"/>
    <col min="4618" max="4618" width="40.69921875" customWidth="1"/>
    <col min="4619" max="4619" width="3.69921875" customWidth="1"/>
    <col min="4620" max="4620" width="4.09765625" customWidth="1"/>
    <col min="4621" max="4621" width="6.296875" customWidth="1"/>
    <col min="4622" max="4622" width="6.69921875" customWidth="1"/>
    <col min="4623" max="4623" width="10.3984375" customWidth="1"/>
    <col min="4624" max="4624" width="8.69921875" customWidth="1"/>
    <col min="4626" max="4626" width="8.69921875" customWidth="1"/>
    <col min="4627" max="4627" width="11" customWidth="1"/>
    <col min="4865" max="4865" width="0" hidden="1" customWidth="1"/>
    <col min="4866" max="4866" width="2.8984375" customWidth="1"/>
    <col min="4867" max="4867" width="47.3984375" customWidth="1"/>
    <col min="4868" max="4869" width="3.8984375" customWidth="1"/>
    <col min="4870" max="4870" width="6.09765625" customWidth="1"/>
    <col min="4871" max="4871" width="0.3984375" customWidth="1"/>
    <col min="4872" max="4872" width="0" hidden="1" customWidth="1"/>
    <col min="4873" max="4873" width="3.09765625" customWidth="1"/>
    <col min="4874" max="4874" width="40.69921875" customWidth="1"/>
    <col min="4875" max="4875" width="3.69921875" customWidth="1"/>
    <col min="4876" max="4876" width="4.09765625" customWidth="1"/>
    <col min="4877" max="4877" width="6.296875" customWidth="1"/>
    <col min="4878" max="4878" width="6.69921875" customWidth="1"/>
    <col min="4879" max="4879" width="10.3984375" customWidth="1"/>
    <col min="4880" max="4880" width="8.69921875" customWidth="1"/>
    <col min="4882" max="4882" width="8.69921875" customWidth="1"/>
    <col min="4883" max="4883" width="11" customWidth="1"/>
    <col min="5121" max="5121" width="0" hidden="1" customWidth="1"/>
    <col min="5122" max="5122" width="2.8984375" customWidth="1"/>
    <col min="5123" max="5123" width="47.3984375" customWidth="1"/>
    <col min="5124" max="5125" width="3.8984375" customWidth="1"/>
    <col min="5126" max="5126" width="6.09765625" customWidth="1"/>
    <col min="5127" max="5127" width="0.3984375" customWidth="1"/>
    <col min="5128" max="5128" width="0" hidden="1" customWidth="1"/>
    <col min="5129" max="5129" width="3.09765625" customWidth="1"/>
    <col min="5130" max="5130" width="40.69921875" customWidth="1"/>
    <col min="5131" max="5131" width="3.69921875" customWidth="1"/>
    <col min="5132" max="5132" width="4.09765625" customWidth="1"/>
    <col min="5133" max="5133" width="6.296875" customWidth="1"/>
    <col min="5134" max="5134" width="6.69921875" customWidth="1"/>
    <col min="5135" max="5135" width="10.3984375" customWidth="1"/>
    <col min="5136" max="5136" width="8.69921875" customWidth="1"/>
    <col min="5138" max="5138" width="8.69921875" customWidth="1"/>
    <col min="5139" max="5139" width="11" customWidth="1"/>
    <col min="5377" max="5377" width="0" hidden="1" customWidth="1"/>
    <col min="5378" max="5378" width="2.8984375" customWidth="1"/>
    <col min="5379" max="5379" width="47.3984375" customWidth="1"/>
    <col min="5380" max="5381" width="3.8984375" customWidth="1"/>
    <col min="5382" max="5382" width="6.09765625" customWidth="1"/>
    <col min="5383" max="5383" width="0.3984375" customWidth="1"/>
    <col min="5384" max="5384" width="0" hidden="1" customWidth="1"/>
    <col min="5385" max="5385" width="3.09765625" customWidth="1"/>
    <col min="5386" max="5386" width="40.69921875" customWidth="1"/>
    <col min="5387" max="5387" width="3.69921875" customWidth="1"/>
    <col min="5388" max="5388" width="4.09765625" customWidth="1"/>
    <col min="5389" max="5389" width="6.296875" customWidth="1"/>
    <col min="5390" max="5390" width="6.69921875" customWidth="1"/>
    <col min="5391" max="5391" width="10.3984375" customWidth="1"/>
    <col min="5392" max="5392" width="8.69921875" customWidth="1"/>
    <col min="5394" max="5394" width="8.69921875" customWidth="1"/>
    <col min="5395" max="5395" width="11" customWidth="1"/>
    <col min="5633" max="5633" width="0" hidden="1" customWidth="1"/>
    <col min="5634" max="5634" width="2.8984375" customWidth="1"/>
    <col min="5635" max="5635" width="47.3984375" customWidth="1"/>
    <col min="5636" max="5637" width="3.8984375" customWidth="1"/>
    <col min="5638" max="5638" width="6.09765625" customWidth="1"/>
    <col min="5639" max="5639" width="0.3984375" customWidth="1"/>
    <col min="5640" max="5640" width="0" hidden="1" customWidth="1"/>
    <col min="5641" max="5641" width="3.09765625" customWidth="1"/>
    <col min="5642" max="5642" width="40.69921875" customWidth="1"/>
    <col min="5643" max="5643" width="3.69921875" customWidth="1"/>
    <col min="5644" max="5644" width="4.09765625" customWidth="1"/>
    <col min="5645" max="5645" width="6.296875" customWidth="1"/>
    <col min="5646" max="5646" width="6.69921875" customWidth="1"/>
    <col min="5647" max="5647" width="10.3984375" customWidth="1"/>
    <col min="5648" max="5648" width="8.69921875" customWidth="1"/>
    <col min="5650" max="5650" width="8.69921875" customWidth="1"/>
    <col min="5651" max="5651" width="11" customWidth="1"/>
    <col min="5889" max="5889" width="0" hidden="1" customWidth="1"/>
    <col min="5890" max="5890" width="2.8984375" customWidth="1"/>
    <col min="5891" max="5891" width="47.3984375" customWidth="1"/>
    <col min="5892" max="5893" width="3.8984375" customWidth="1"/>
    <col min="5894" max="5894" width="6.09765625" customWidth="1"/>
    <col min="5895" max="5895" width="0.3984375" customWidth="1"/>
    <col min="5896" max="5896" width="0" hidden="1" customWidth="1"/>
    <col min="5897" max="5897" width="3.09765625" customWidth="1"/>
    <col min="5898" max="5898" width="40.69921875" customWidth="1"/>
    <col min="5899" max="5899" width="3.69921875" customWidth="1"/>
    <col min="5900" max="5900" width="4.09765625" customWidth="1"/>
    <col min="5901" max="5901" width="6.296875" customWidth="1"/>
    <col min="5902" max="5902" width="6.69921875" customWidth="1"/>
    <col min="5903" max="5903" width="10.3984375" customWidth="1"/>
    <col min="5904" max="5904" width="8.69921875" customWidth="1"/>
    <col min="5906" max="5906" width="8.69921875" customWidth="1"/>
    <col min="5907" max="5907" width="11" customWidth="1"/>
    <col min="6145" max="6145" width="0" hidden="1" customWidth="1"/>
    <col min="6146" max="6146" width="2.8984375" customWidth="1"/>
    <col min="6147" max="6147" width="47.3984375" customWidth="1"/>
    <col min="6148" max="6149" width="3.8984375" customWidth="1"/>
    <col min="6150" max="6150" width="6.09765625" customWidth="1"/>
    <col min="6151" max="6151" width="0.3984375" customWidth="1"/>
    <col min="6152" max="6152" width="0" hidden="1" customWidth="1"/>
    <col min="6153" max="6153" width="3.09765625" customWidth="1"/>
    <col min="6154" max="6154" width="40.69921875" customWidth="1"/>
    <col min="6155" max="6155" width="3.69921875" customWidth="1"/>
    <col min="6156" max="6156" width="4.09765625" customWidth="1"/>
    <col min="6157" max="6157" width="6.296875" customWidth="1"/>
    <col min="6158" max="6158" width="6.69921875" customWidth="1"/>
    <col min="6159" max="6159" width="10.3984375" customWidth="1"/>
    <col min="6160" max="6160" width="8.69921875" customWidth="1"/>
    <col min="6162" max="6162" width="8.69921875" customWidth="1"/>
    <col min="6163" max="6163" width="11" customWidth="1"/>
    <col min="6401" max="6401" width="0" hidden="1" customWidth="1"/>
    <col min="6402" max="6402" width="2.8984375" customWidth="1"/>
    <col min="6403" max="6403" width="47.3984375" customWidth="1"/>
    <col min="6404" max="6405" width="3.8984375" customWidth="1"/>
    <col min="6406" max="6406" width="6.09765625" customWidth="1"/>
    <col min="6407" max="6407" width="0.3984375" customWidth="1"/>
    <col min="6408" max="6408" width="0" hidden="1" customWidth="1"/>
    <col min="6409" max="6409" width="3.09765625" customWidth="1"/>
    <col min="6410" max="6410" width="40.69921875" customWidth="1"/>
    <col min="6411" max="6411" width="3.69921875" customWidth="1"/>
    <col min="6412" max="6412" width="4.09765625" customWidth="1"/>
    <col min="6413" max="6413" width="6.296875" customWidth="1"/>
    <col min="6414" max="6414" width="6.69921875" customWidth="1"/>
    <col min="6415" max="6415" width="10.3984375" customWidth="1"/>
    <col min="6416" max="6416" width="8.69921875" customWidth="1"/>
    <col min="6418" max="6418" width="8.69921875" customWidth="1"/>
    <col min="6419" max="6419" width="11" customWidth="1"/>
    <col min="6657" max="6657" width="0" hidden="1" customWidth="1"/>
    <col min="6658" max="6658" width="2.8984375" customWidth="1"/>
    <col min="6659" max="6659" width="47.3984375" customWidth="1"/>
    <col min="6660" max="6661" width="3.8984375" customWidth="1"/>
    <col min="6662" max="6662" width="6.09765625" customWidth="1"/>
    <col min="6663" max="6663" width="0.3984375" customWidth="1"/>
    <col min="6664" max="6664" width="0" hidden="1" customWidth="1"/>
    <col min="6665" max="6665" width="3.09765625" customWidth="1"/>
    <col min="6666" max="6666" width="40.69921875" customWidth="1"/>
    <col min="6667" max="6667" width="3.69921875" customWidth="1"/>
    <col min="6668" max="6668" width="4.09765625" customWidth="1"/>
    <col min="6669" max="6669" width="6.296875" customWidth="1"/>
    <col min="6670" max="6670" width="6.69921875" customWidth="1"/>
    <col min="6671" max="6671" width="10.3984375" customWidth="1"/>
    <col min="6672" max="6672" width="8.69921875" customWidth="1"/>
    <col min="6674" max="6674" width="8.69921875" customWidth="1"/>
    <col min="6675" max="6675" width="11" customWidth="1"/>
    <col min="6913" max="6913" width="0" hidden="1" customWidth="1"/>
    <col min="6914" max="6914" width="2.8984375" customWidth="1"/>
    <col min="6915" max="6915" width="47.3984375" customWidth="1"/>
    <col min="6916" max="6917" width="3.8984375" customWidth="1"/>
    <col min="6918" max="6918" width="6.09765625" customWidth="1"/>
    <col min="6919" max="6919" width="0.3984375" customWidth="1"/>
    <col min="6920" max="6920" width="0" hidden="1" customWidth="1"/>
    <col min="6921" max="6921" width="3.09765625" customWidth="1"/>
    <col min="6922" max="6922" width="40.69921875" customWidth="1"/>
    <col min="6923" max="6923" width="3.69921875" customWidth="1"/>
    <col min="6924" max="6924" width="4.09765625" customWidth="1"/>
    <col min="6925" max="6925" width="6.296875" customWidth="1"/>
    <col min="6926" max="6926" width="6.69921875" customWidth="1"/>
    <col min="6927" max="6927" width="10.3984375" customWidth="1"/>
    <col min="6928" max="6928" width="8.69921875" customWidth="1"/>
    <col min="6930" max="6930" width="8.69921875" customWidth="1"/>
    <col min="6931" max="6931" width="11" customWidth="1"/>
    <col min="7169" max="7169" width="0" hidden="1" customWidth="1"/>
    <col min="7170" max="7170" width="2.8984375" customWidth="1"/>
    <col min="7171" max="7171" width="47.3984375" customWidth="1"/>
    <col min="7172" max="7173" width="3.8984375" customWidth="1"/>
    <col min="7174" max="7174" width="6.09765625" customWidth="1"/>
    <col min="7175" max="7175" width="0.3984375" customWidth="1"/>
    <col min="7176" max="7176" width="0" hidden="1" customWidth="1"/>
    <col min="7177" max="7177" width="3.09765625" customWidth="1"/>
    <col min="7178" max="7178" width="40.69921875" customWidth="1"/>
    <col min="7179" max="7179" width="3.69921875" customWidth="1"/>
    <col min="7180" max="7180" width="4.09765625" customWidth="1"/>
    <col min="7181" max="7181" width="6.296875" customWidth="1"/>
    <col min="7182" max="7182" width="6.69921875" customWidth="1"/>
    <col min="7183" max="7183" width="10.3984375" customWidth="1"/>
    <col min="7184" max="7184" width="8.69921875" customWidth="1"/>
    <col min="7186" max="7186" width="8.69921875" customWidth="1"/>
    <col min="7187" max="7187" width="11" customWidth="1"/>
    <col min="7425" max="7425" width="0" hidden="1" customWidth="1"/>
    <col min="7426" max="7426" width="2.8984375" customWidth="1"/>
    <col min="7427" max="7427" width="47.3984375" customWidth="1"/>
    <col min="7428" max="7429" width="3.8984375" customWidth="1"/>
    <col min="7430" max="7430" width="6.09765625" customWidth="1"/>
    <col min="7431" max="7431" width="0.3984375" customWidth="1"/>
    <col min="7432" max="7432" width="0" hidden="1" customWidth="1"/>
    <col min="7433" max="7433" width="3.09765625" customWidth="1"/>
    <col min="7434" max="7434" width="40.69921875" customWidth="1"/>
    <col min="7435" max="7435" width="3.69921875" customWidth="1"/>
    <col min="7436" max="7436" width="4.09765625" customWidth="1"/>
    <col min="7437" max="7437" width="6.296875" customWidth="1"/>
    <col min="7438" max="7438" width="6.69921875" customWidth="1"/>
    <col min="7439" max="7439" width="10.3984375" customWidth="1"/>
    <col min="7440" max="7440" width="8.69921875" customWidth="1"/>
    <col min="7442" max="7442" width="8.69921875" customWidth="1"/>
    <col min="7443" max="7443" width="11" customWidth="1"/>
    <col min="7681" max="7681" width="0" hidden="1" customWidth="1"/>
    <col min="7682" max="7682" width="2.8984375" customWidth="1"/>
    <col min="7683" max="7683" width="47.3984375" customWidth="1"/>
    <col min="7684" max="7685" width="3.8984375" customWidth="1"/>
    <col min="7686" max="7686" width="6.09765625" customWidth="1"/>
    <col min="7687" max="7687" width="0.3984375" customWidth="1"/>
    <col min="7688" max="7688" width="0" hidden="1" customWidth="1"/>
    <col min="7689" max="7689" width="3.09765625" customWidth="1"/>
    <col min="7690" max="7690" width="40.69921875" customWidth="1"/>
    <col min="7691" max="7691" width="3.69921875" customWidth="1"/>
    <col min="7692" max="7692" width="4.09765625" customWidth="1"/>
    <col min="7693" max="7693" width="6.296875" customWidth="1"/>
    <col min="7694" max="7694" width="6.69921875" customWidth="1"/>
    <col min="7695" max="7695" width="10.3984375" customWidth="1"/>
    <col min="7696" max="7696" width="8.69921875" customWidth="1"/>
    <col min="7698" max="7698" width="8.69921875" customWidth="1"/>
    <col min="7699" max="7699" width="11" customWidth="1"/>
    <col min="7937" max="7937" width="0" hidden="1" customWidth="1"/>
    <col min="7938" max="7938" width="2.8984375" customWidth="1"/>
    <col min="7939" max="7939" width="47.3984375" customWidth="1"/>
    <col min="7940" max="7941" width="3.8984375" customWidth="1"/>
    <col min="7942" max="7942" width="6.09765625" customWidth="1"/>
    <col min="7943" max="7943" width="0.3984375" customWidth="1"/>
    <col min="7944" max="7944" width="0" hidden="1" customWidth="1"/>
    <col min="7945" max="7945" width="3.09765625" customWidth="1"/>
    <col min="7946" max="7946" width="40.69921875" customWidth="1"/>
    <col min="7947" max="7947" width="3.69921875" customWidth="1"/>
    <col min="7948" max="7948" width="4.09765625" customWidth="1"/>
    <col min="7949" max="7949" width="6.296875" customWidth="1"/>
    <col min="7950" max="7950" width="6.69921875" customWidth="1"/>
    <col min="7951" max="7951" width="10.3984375" customWidth="1"/>
    <col min="7952" max="7952" width="8.69921875" customWidth="1"/>
    <col min="7954" max="7954" width="8.69921875" customWidth="1"/>
    <col min="7955" max="7955" width="11" customWidth="1"/>
    <col min="8193" max="8193" width="0" hidden="1" customWidth="1"/>
    <col min="8194" max="8194" width="2.8984375" customWidth="1"/>
    <col min="8195" max="8195" width="47.3984375" customWidth="1"/>
    <col min="8196" max="8197" width="3.8984375" customWidth="1"/>
    <col min="8198" max="8198" width="6.09765625" customWidth="1"/>
    <col min="8199" max="8199" width="0.3984375" customWidth="1"/>
    <col min="8200" max="8200" width="0" hidden="1" customWidth="1"/>
    <col min="8201" max="8201" width="3.09765625" customWidth="1"/>
    <col min="8202" max="8202" width="40.69921875" customWidth="1"/>
    <col min="8203" max="8203" width="3.69921875" customWidth="1"/>
    <col min="8204" max="8204" width="4.09765625" customWidth="1"/>
    <col min="8205" max="8205" width="6.296875" customWidth="1"/>
    <col min="8206" max="8206" width="6.69921875" customWidth="1"/>
    <col min="8207" max="8207" width="10.3984375" customWidth="1"/>
    <col min="8208" max="8208" width="8.69921875" customWidth="1"/>
    <col min="8210" max="8210" width="8.69921875" customWidth="1"/>
    <col min="8211" max="8211" width="11" customWidth="1"/>
    <col min="8449" max="8449" width="0" hidden="1" customWidth="1"/>
    <col min="8450" max="8450" width="2.8984375" customWidth="1"/>
    <col min="8451" max="8451" width="47.3984375" customWidth="1"/>
    <col min="8452" max="8453" width="3.8984375" customWidth="1"/>
    <col min="8454" max="8454" width="6.09765625" customWidth="1"/>
    <col min="8455" max="8455" width="0.3984375" customWidth="1"/>
    <col min="8456" max="8456" width="0" hidden="1" customWidth="1"/>
    <col min="8457" max="8457" width="3.09765625" customWidth="1"/>
    <col min="8458" max="8458" width="40.69921875" customWidth="1"/>
    <col min="8459" max="8459" width="3.69921875" customWidth="1"/>
    <col min="8460" max="8460" width="4.09765625" customWidth="1"/>
    <col min="8461" max="8461" width="6.296875" customWidth="1"/>
    <col min="8462" max="8462" width="6.69921875" customWidth="1"/>
    <col min="8463" max="8463" width="10.3984375" customWidth="1"/>
    <col min="8464" max="8464" width="8.69921875" customWidth="1"/>
    <col min="8466" max="8466" width="8.69921875" customWidth="1"/>
    <col min="8467" max="8467" width="11" customWidth="1"/>
    <col min="8705" max="8705" width="0" hidden="1" customWidth="1"/>
    <col min="8706" max="8706" width="2.8984375" customWidth="1"/>
    <col min="8707" max="8707" width="47.3984375" customWidth="1"/>
    <col min="8708" max="8709" width="3.8984375" customWidth="1"/>
    <col min="8710" max="8710" width="6.09765625" customWidth="1"/>
    <col min="8711" max="8711" width="0.3984375" customWidth="1"/>
    <col min="8712" max="8712" width="0" hidden="1" customWidth="1"/>
    <col min="8713" max="8713" width="3.09765625" customWidth="1"/>
    <col min="8714" max="8714" width="40.69921875" customWidth="1"/>
    <col min="8715" max="8715" width="3.69921875" customWidth="1"/>
    <col min="8716" max="8716" width="4.09765625" customWidth="1"/>
    <col min="8717" max="8717" width="6.296875" customWidth="1"/>
    <col min="8718" max="8718" width="6.69921875" customWidth="1"/>
    <col min="8719" max="8719" width="10.3984375" customWidth="1"/>
    <col min="8720" max="8720" width="8.69921875" customWidth="1"/>
    <col min="8722" max="8722" width="8.69921875" customWidth="1"/>
    <col min="8723" max="8723" width="11" customWidth="1"/>
    <col min="8961" max="8961" width="0" hidden="1" customWidth="1"/>
    <col min="8962" max="8962" width="2.8984375" customWidth="1"/>
    <col min="8963" max="8963" width="47.3984375" customWidth="1"/>
    <col min="8964" max="8965" width="3.8984375" customWidth="1"/>
    <col min="8966" max="8966" width="6.09765625" customWidth="1"/>
    <col min="8967" max="8967" width="0.3984375" customWidth="1"/>
    <col min="8968" max="8968" width="0" hidden="1" customWidth="1"/>
    <col min="8969" max="8969" width="3.09765625" customWidth="1"/>
    <col min="8970" max="8970" width="40.69921875" customWidth="1"/>
    <col min="8971" max="8971" width="3.69921875" customWidth="1"/>
    <col min="8972" max="8972" width="4.09765625" customWidth="1"/>
    <col min="8973" max="8973" width="6.296875" customWidth="1"/>
    <col min="8974" max="8974" width="6.69921875" customWidth="1"/>
    <col min="8975" max="8975" width="10.3984375" customWidth="1"/>
    <col min="8976" max="8976" width="8.69921875" customWidth="1"/>
    <col min="8978" max="8978" width="8.69921875" customWidth="1"/>
    <col min="8979" max="8979" width="11" customWidth="1"/>
    <col min="9217" max="9217" width="0" hidden="1" customWidth="1"/>
    <col min="9218" max="9218" width="2.8984375" customWidth="1"/>
    <col min="9219" max="9219" width="47.3984375" customWidth="1"/>
    <col min="9220" max="9221" width="3.8984375" customWidth="1"/>
    <col min="9222" max="9222" width="6.09765625" customWidth="1"/>
    <col min="9223" max="9223" width="0.3984375" customWidth="1"/>
    <col min="9224" max="9224" width="0" hidden="1" customWidth="1"/>
    <col min="9225" max="9225" width="3.09765625" customWidth="1"/>
    <col min="9226" max="9226" width="40.69921875" customWidth="1"/>
    <col min="9227" max="9227" width="3.69921875" customWidth="1"/>
    <col min="9228" max="9228" width="4.09765625" customWidth="1"/>
    <col min="9229" max="9229" width="6.296875" customWidth="1"/>
    <col min="9230" max="9230" width="6.69921875" customWidth="1"/>
    <col min="9231" max="9231" width="10.3984375" customWidth="1"/>
    <col min="9232" max="9232" width="8.69921875" customWidth="1"/>
    <col min="9234" max="9234" width="8.69921875" customWidth="1"/>
    <col min="9235" max="9235" width="11" customWidth="1"/>
    <col min="9473" max="9473" width="0" hidden="1" customWidth="1"/>
    <col min="9474" max="9474" width="2.8984375" customWidth="1"/>
    <col min="9475" max="9475" width="47.3984375" customWidth="1"/>
    <col min="9476" max="9477" width="3.8984375" customWidth="1"/>
    <col min="9478" max="9478" width="6.09765625" customWidth="1"/>
    <col min="9479" max="9479" width="0.3984375" customWidth="1"/>
    <col min="9480" max="9480" width="0" hidden="1" customWidth="1"/>
    <col min="9481" max="9481" width="3.09765625" customWidth="1"/>
    <col min="9482" max="9482" width="40.69921875" customWidth="1"/>
    <col min="9483" max="9483" width="3.69921875" customWidth="1"/>
    <col min="9484" max="9484" width="4.09765625" customWidth="1"/>
    <col min="9485" max="9485" width="6.296875" customWidth="1"/>
    <col min="9486" max="9486" width="6.69921875" customWidth="1"/>
    <col min="9487" max="9487" width="10.3984375" customWidth="1"/>
    <col min="9488" max="9488" width="8.69921875" customWidth="1"/>
    <col min="9490" max="9490" width="8.69921875" customWidth="1"/>
    <col min="9491" max="9491" width="11" customWidth="1"/>
    <col min="9729" max="9729" width="0" hidden="1" customWidth="1"/>
    <col min="9730" max="9730" width="2.8984375" customWidth="1"/>
    <col min="9731" max="9731" width="47.3984375" customWidth="1"/>
    <col min="9732" max="9733" width="3.8984375" customWidth="1"/>
    <col min="9734" max="9734" width="6.09765625" customWidth="1"/>
    <col min="9735" max="9735" width="0.3984375" customWidth="1"/>
    <col min="9736" max="9736" width="0" hidden="1" customWidth="1"/>
    <col min="9737" max="9737" width="3.09765625" customWidth="1"/>
    <col min="9738" max="9738" width="40.69921875" customWidth="1"/>
    <col min="9739" max="9739" width="3.69921875" customWidth="1"/>
    <col min="9740" max="9740" width="4.09765625" customWidth="1"/>
    <col min="9741" max="9741" width="6.296875" customWidth="1"/>
    <col min="9742" max="9742" width="6.69921875" customWidth="1"/>
    <col min="9743" max="9743" width="10.3984375" customWidth="1"/>
    <col min="9744" max="9744" width="8.69921875" customWidth="1"/>
    <col min="9746" max="9746" width="8.69921875" customWidth="1"/>
    <col min="9747" max="9747" width="11" customWidth="1"/>
    <col min="9985" max="9985" width="0" hidden="1" customWidth="1"/>
    <col min="9986" max="9986" width="2.8984375" customWidth="1"/>
    <col min="9987" max="9987" width="47.3984375" customWidth="1"/>
    <col min="9988" max="9989" width="3.8984375" customWidth="1"/>
    <col min="9990" max="9990" width="6.09765625" customWidth="1"/>
    <col min="9991" max="9991" width="0.3984375" customWidth="1"/>
    <col min="9992" max="9992" width="0" hidden="1" customWidth="1"/>
    <col min="9993" max="9993" width="3.09765625" customWidth="1"/>
    <col min="9994" max="9994" width="40.69921875" customWidth="1"/>
    <col min="9995" max="9995" width="3.69921875" customWidth="1"/>
    <col min="9996" max="9996" width="4.09765625" customWidth="1"/>
    <col min="9997" max="9997" width="6.296875" customWidth="1"/>
    <col min="9998" max="9998" width="6.69921875" customWidth="1"/>
    <col min="9999" max="9999" width="10.3984375" customWidth="1"/>
    <col min="10000" max="10000" width="8.69921875" customWidth="1"/>
    <col min="10002" max="10002" width="8.69921875" customWidth="1"/>
    <col min="10003" max="10003" width="11" customWidth="1"/>
    <col min="10241" max="10241" width="0" hidden="1" customWidth="1"/>
    <col min="10242" max="10242" width="2.8984375" customWidth="1"/>
    <col min="10243" max="10243" width="47.3984375" customWidth="1"/>
    <col min="10244" max="10245" width="3.8984375" customWidth="1"/>
    <col min="10246" max="10246" width="6.09765625" customWidth="1"/>
    <col min="10247" max="10247" width="0.3984375" customWidth="1"/>
    <col min="10248" max="10248" width="0" hidden="1" customWidth="1"/>
    <col min="10249" max="10249" width="3.09765625" customWidth="1"/>
    <col min="10250" max="10250" width="40.69921875" customWidth="1"/>
    <col min="10251" max="10251" width="3.69921875" customWidth="1"/>
    <col min="10252" max="10252" width="4.09765625" customWidth="1"/>
    <col min="10253" max="10253" width="6.296875" customWidth="1"/>
    <col min="10254" max="10254" width="6.69921875" customWidth="1"/>
    <col min="10255" max="10255" width="10.3984375" customWidth="1"/>
    <col min="10256" max="10256" width="8.69921875" customWidth="1"/>
    <col min="10258" max="10258" width="8.69921875" customWidth="1"/>
    <col min="10259" max="10259" width="11" customWidth="1"/>
    <col min="10497" max="10497" width="0" hidden="1" customWidth="1"/>
    <col min="10498" max="10498" width="2.8984375" customWidth="1"/>
    <col min="10499" max="10499" width="47.3984375" customWidth="1"/>
    <col min="10500" max="10501" width="3.8984375" customWidth="1"/>
    <col min="10502" max="10502" width="6.09765625" customWidth="1"/>
    <col min="10503" max="10503" width="0.3984375" customWidth="1"/>
    <col min="10504" max="10504" width="0" hidden="1" customWidth="1"/>
    <col min="10505" max="10505" width="3.09765625" customWidth="1"/>
    <col min="10506" max="10506" width="40.69921875" customWidth="1"/>
    <col min="10507" max="10507" width="3.69921875" customWidth="1"/>
    <col min="10508" max="10508" width="4.09765625" customWidth="1"/>
    <col min="10509" max="10509" width="6.296875" customWidth="1"/>
    <col min="10510" max="10510" width="6.69921875" customWidth="1"/>
    <col min="10511" max="10511" width="10.3984375" customWidth="1"/>
    <col min="10512" max="10512" width="8.69921875" customWidth="1"/>
    <col min="10514" max="10514" width="8.69921875" customWidth="1"/>
    <col min="10515" max="10515" width="11" customWidth="1"/>
    <col min="10753" max="10753" width="0" hidden="1" customWidth="1"/>
    <col min="10754" max="10754" width="2.8984375" customWidth="1"/>
    <col min="10755" max="10755" width="47.3984375" customWidth="1"/>
    <col min="10756" max="10757" width="3.8984375" customWidth="1"/>
    <col min="10758" max="10758" width="6.09765625" customWidth="1"/>
    <col min="10759" max="10759" width="0.3984375" customWidth="1"/>
    <col min="10760" max="10760" width="0" hidden="1" customWidth="1"/>
    <col min="10761" max="10761" width="3.09765625" customWidth="1"/>
    <col min="10762" max="10762" width="40.69921875" customWidth="1"/>
    <col min="10763" max="10763" width="3.69921875" customWidth="1"/>
    <col min="10764" max="10764" width="4.09765625" customWidth="1"/>
    <col min="10765" max="10765" width="6.296875" customWidth="1"/>
    <col min="10766" max="10766" width="6.69921875" customWidth="1"/>
    <col min="10767" max="10767" width="10.3984375" customWidth="1"/>
    <col min="10768" max="10768" width="8.69921875" customWidth="1"/>
    <col min="10770" max="10770" width="8.69921875" customWidth="1"/>
    <col min="10771" max="10771" width="11" customWidth="1"/>
    <col min="11009" max="11009" width="0" hidden="1" customWidth="1"/>
    <col min="11010" max="11010" width="2.8984375" customWidth="1"/>
    <col min="11011" max="11011" width="47.3984375" customWidth="1"/>
    <col min="11012" max="11013" width="3.8984375" customWidth="1"/>
    <col min="11014" max="11014" width="6.09765625" customWidth="1"/>
    <col min="11015" max="11015" width="0.3984375" customWidth="1"/>
    <col min="11016" max="11016" width="0" hidden="1" customWidth="1"/>
    <col min="11017" max="11017" width="3.09765625" customWidth="1"/>
    <col min="11018" max="11018" width="40.69921875" customWidth="1"/>
    <col min="11019" max="11019" width="3.69921875" customWidth="1"/>
    <col min="11020" max="11020" width="4.09765625" customWidth="1"/>
    <col min="11021" max="11021" width="6.296875" customWidth="1"/>
    <col min="11022" max="11022" width="6.69921875" customWidth="1"/>
    <col min="11023" max="11023" width="10.3984375" customWidth="1"/>
    <col min="11024" max="11024" width="8.69921875" customWidth="1"/>
    <col min="11026" max="11026" width="8.69921875" customWidth="1"/>
    <col min="11027" max="11027" width="11" customWidth="1"/>
    <col min="11265" max="11265" width="0" hidden="1" customWidth="1"/>
    <col min="11266" max="11266" width="2.8984375" customWidth="1"/>
    <col min="11267" max="11267" width="47.3984375" customWidth="1"/>
    <col min="11268" max="11269" width="3.8984375" customWidth="1"/>
    <col min="11270" max="11270" width="6.09765625" customWidth="1"/>
    <col min="11271" max="11271" width="0.3984375" customWidth="1"/>
    <col min="11272" max="11272" width="0" hidden="1" customWidth="1"/>
    <col min="11273" max="11273" width="3.09765625" customWidth="1"/>
    <col min="11274" max="11274" width="40.69921875" customWidth="1"/>
    <col min="11275" max="11275" width="3.69921875" customWidth="1"/>
    <col min="11276" max="11276" width="4.09765625" customWidth="1"/>
    <col min="11277" max="11277" width="6.296875" customWidth="1"/>
    <col min="11278" max="11278" width="6.69921875" customWidth="1"/>
    <col min="11279" max="11279" width="10.3984375" customWidth="1"/>
    <col min="11280" max="11280" width="8.69921875" customWidth="1"/>
    <col min="11282" max="11282" width="8.69921875" customWidth="1"/>
    <col min="11283" max="11283" width="11" customWidth="1"/>
    <col min="11521" max="11521" width="0" hidden="1" customWidth="1"/>
    <col min="11522" max="11522" width="2.8984375" customWidth="1"/>
    <col min="11523" max="11523" width="47.3984375" customWidth="1"/>
    <col min="11524" max="11525" width="3.8984375" customWidth="1"/>
    <col min="11526" max="11526" width="6.09765625" customWidth="1"/>
    <col min="11527" max="11527" width="0.3984375" customWidth="1"/>
    <col min="11528" max="11528" width="0" hidden="1" customWidth="1"/>
    <col min="11529" max="11529" width="3.09765625" customWidth="1"/>
    <col min="11530" max="11530" width="40.69921875" customWidth="1"/>
    <col min="11531" max="11531" width="3.69921875" customWidth="1"/>
    <col min="11532" max="11532" width="4.09765625" customWidth="1"/>
    <col min="11533" max="11533" width="6.296875" customWidth="1"/>
    <col min="11534" max="11534" width="6.69921875" customWidth="1"/>
    <col min="11535" max="11535" width="10.3984375" customWidth="1"/>
    <col min="11536" max="11536" width="8.69921875" customWidth="1"/>
    <col min="11538" max="11538" width="8.69921875" customWidth="1"/>
    <col min="11539" max="11539" width="11" customWidth="1"/>
    <col min="11777" max="11777" width="0" hidden="1" customWidth="1"/>
    <col min="11778" max="11778" width="2.8984375" customWidth="1"/>
    <col min="11779" max="11779" width="47.3984375" customWidth="1"/>
    <col min="11780" max="11781" width="3.8984375" customWidth="1"/>
    <col min="11782" max="11782" width="6.09765625" customWidth="1"/>
    <col min="11783" max="11783" width="0.3984375" customWidth="1"/>
    <col min="11784" max="11784" width="0" hidden="1" customWidth="1"/>
    <col min="11785" max="11785" width="3.09765625" customWidth="1"/>
    <col min="11786" max="11786" width="40.69921875" customWidth="1"/>
    <col min="11787" max="11787" width="3.69921875" customWidth="1"/>
    <col min="11788" max="11788" width="4.09765625" customWidth="1"/>
    <col min="11789" max="11789" width="6.296875" customWidth="1"/>
    <col min="11790" max="11790" width="6.69921875" customWidth="1"/>
    <col min="11791" max="11791" width="10.3984375" customWidth="1"/>
    <col min="11792" max="11792" width="8.69921875" customWidth="1"/>
    <col min="11794" max="11794" width="8.69921875" customWidth="1"/>
    <col min="11795" max="11795" width="11" customWidth="1"/>
    <col min="12033" max="12033" width="0" hidden="1" customWidth="1"/>
    <col min="12034" max="12034" width="2.8984375" customWidth="1"/>
    <col min="12035" max="12035" width="47.3984375" customWidth="1"/>
    <col min="12036" max="12037" width="3.8984375" customWidth="1"/>
    <col min="12038" max="12038" width="6.09765625" customWidth="1"/>
    <col min="12039" max="12039" width="0.3984375" customWidth="1"/>
    <col min="12040" max="12040" width="0" hidden="1" customWidth="1"/>
    <col min="12041" max="12041" width="3.09765625" customWidth="1"/>
    <col min="12042" max="12042" width="40.69921875" customWidth="1"/>
    <col min="12043" max="12043" width="3.69921875" customWidth="1"/>
    <col min="12044" max="12044" width="4.09765625" customWidth="1"/>
    <col min="12045" max="12045" width="6.296875" customWidth="1"/>
    <col min="12046" max="12046" width="6.69921875" customWidth="1"/>
    <col min="12047" max="12047" width="10.3984375" customWidth="1"/>
    <col min="12048" max="12048" width="8.69921875" customWidth="1"/>
    <col min="12050" max="12050" width="8.69921875" customWidth="1"/>
    <col min="12051" max="12051" width="11" customWidth="1"/>
    <col min="12289" max="12289" width="0" hidden="1" customWidth="1"/>
    <col min="12290" max="12290" width="2.8984375" customWidth="1"/>
    <col min="12291" max="12291" width="47.3984375" customWidth="1"/>
    <col min="12292" max="12293" width="3.8984375" customWidth="1"/>
    <col min="12294" max="12294" width="6.09765625" customWidth="1"/>
    <col min="12295" max="12295" width="0.3984375" customWidth="1"/>
    <col min="12296" max="12296" width="0" hidden="1" customWidth="1"/>
    <col min="12297" max="12297" width="3.09765625" customWidth="1"/>
    <col min="12298" max="12298" width="40.69921875" customWidth="1"/>
    <col min="12299" max="12299" width="3.69921875" customWidth="1"/>
    <col min="12300" max="12300" width="4.09765625" customWidth="1"/>
    <col min="12301" max="12301" width="6.296875" customWidth="1"/>
    <col min="12302" max="12302" width="6.69921875" customWidth="1"/>
    <col min="12303" max="12303" width="10.3984375" customWidth="1"/>
    <col min="12304" max="12304" width="8.69921875" customWidth="1"/>
    <col min="12306" max="12306" width="8.69921875" customWidth="1"/>
    <col min="12307" max="12307" width="11" customWidth="1"/>
    <col min="12545" max="12545" width="0" hidden="1" customWidth="1"/>
    <col min="12546" max="12546" width="2.8984375" customWidth="1"/>
    <col min="12547" max="12547" width="47.3984375" customWidth="1"/>
    <col min="12548" max="12549" width="3.8984375" customWidth="1"/>
    <col min="12550" max="12550" width="6.09765625" customWidth="1"/>
    <col min="12551" max="12551" width="0.3984375" customWidth="1"/>
    <col min="12552" max="12552" width="0" hidden="1" customWidth="1"/>
    <col min="12553" max="12553" width="3.09765625" customWidth="1"/>
    <col min="12554" max="12554" width="40.69921875" customWidth="1"/>
    <col min="12555" max="12555" width="3.69921875" customWidth="1"/>
    <col min="12556" max="12556" width="4.09765625" customWidth="1"/>
    <col min="12557" max="12557" width="6.296875" customWidth="1"/>
    <col min="12558" max="12558" width="6.69921875" customWidth="1"/>
    <col min="12559" max="12559" width="10.3984375" customWidth="1"/>
    <col min="12560" max="12560" width="8.69921875" customWidth="1"/>
    <col min="12562" max="12562" width="8.69921875" customWidth="1"/>
    <col min="12563" max="12563" width="11" customWidth="1"/>
    <col min="12801" max="12801" width="0" hidden="1" customWidth="1"/>
    <col min="12802" max="12802" width="2.8984375" customWidth="1"/>
    <col min="12803" max="12803" width="47.3984375" customWidth="1"/>
    <col min="12804" max="12805" width="3.8984375" customWidth="1"/>
    <col min="12806" max="12806" width="6.09765625" customWidth="1"/>
    <col min="12807" max="12807" width="0.3984375" customWidth="1"/>
    <col min="12808" max="12808" width="0" hidden="1" customWidth="1"/>
    <col min="12809" max="12809" width="3.09765625" customWidth="1"/>
    <col min="12810" max="12810" width="40.69921875" customWidth="1"/>
    <col min="12811" max="12811" width="3.69921875" customWidth="1"/>
    <col min="12812" max="12812" width="4.09765625" customWidth="1"/>
    <col min="12813" max="12813" width="6.296875" customWidth="1"/>
    <col min="12814" max="12814" width="6.69921875" customWidth="1"/>
    <col min="12815" max="12815" width="10.3984375" customWidth="1"/>
    <col min="12816" max="12816" width="8.69921875" customWidth="1"/>
    <col min="12818" max="12818" width="8.69921875" customWidth="1"/>
    <col min="12819" max="12819" width="11" customWidth="1"/>
    <col min="13057" max="13057" width="0" hidden="1" customWidth="1"/>
    <col min="13058" max="13058" width="2.8984375" customWidth="1"/>
    <col min="13059" max="13059" width="47.3984375" customWidth="1"/>
    <col min="13060" max="13061" width="3.8984375" customWidth="1"/>
    <col min="13062" max="13062" width="6.09765625" customWidth="1"/>
    <col min="13063" max="13063" width="0.3984375" customWidth="1"/>
    <col min="13064" max="13064" width="0" hidden="1" customWidth="1"/>
    <col min="13065" max="13065" width="3.09765625" customWidth="1"/>
    <col min="13066" max="13066" width="40.69921875" customWidth="1"/>
    <col min="13067" max="13067" width="3.69921875" customWidth="1"/>
    <col min="13068" max="13068" width="4.09765625" customWidth="1"/>
    <col min="13069" max="13069" width="6.296875" customWidth="1"/>
    <col min="13070" max="13070" width="6.69921875" customWidth="1"/>
    <col min="13071" max="13071" width="10.3984375" customWidth="1"/>
    <col min="13072" max="13072" width="8.69921875" customWidth="1"/>
    <col min="13074" max="13074" width="8.69921875" customWidth="1"/>
    <col min="13075" max="13075" width="11" customWidth="1"/>
    <col min="13313" max="13313" width="0" hidden="1" customWidth="1"/>
    <col min="13314" max="13314" width="2.8984375" customWidth="1"/>
    <col min="13315" max="13315" width="47.3984375" customWidth="1"/>
    <col min="13316" max="13317" width="3.8984375" customWidth="1"/>
    <col min="13318" max="13318" width="6.09765625" customWidth="1"/>
    <col min="13319" max="13319" width="0.3984375" customWidth="1"/>
    <col min="13320" max="13320" width="0" hidden="1" customWidth="1"/>
    <col min="13321" max="13321" width="3.09765625" customWidth="1"/>
    <col min="13322" max="13322" width="40.69921875" customWidth="1"/>
    <col min="13323" max="13323" width="3.69921875" customWidth="1"/>
    <col min="13324" max="13324" width="4.09765625" customWidth="1"/>
    <col min="13325" max="13325" width="6.296875" customWidth="1"/>
    <col min="13326" max="13326" width="6.69921875" customWidth="1"/>
    <col min="13327" max="13327" width="10.3984375" customWidth="1"/>
    <col min="13328" max="13328" width="8.69921875" customWidth="1"/>
    <col min="13330" max="13330" width="8.69921875" customWidth="1"/>
    <col min="13331" max="13331" width="11" customWidth="1"/>
    <col min="13569" max="13569" width="0" hidden="1" customWidth="1"/>
    <col min="13570" max="13570" width="2.8984375" customWidth="1"/>
    <col min="13571" max="13571" width="47.3984375" customWidth="1"/>
    <col min="13572" max="13573" width="3.8984375" customWidth="1"/>
    <col min="13574" max="13574" width="6.09765625" customWidth="1"/>
    <col min="13575" max="13575" width="0.3984375" customWidth="1"/>
    <col min="13576" max="13576" width="0" hidden="1" customWidth="1"/>
    <col min="13577" max="13577" width="3.09765625" customWidth="1"/>
    <col min="13578" max="13578" width="40.69921875" customWidth="1"/>
    <col min="13579" max="13579" width="3.69921875" customWidth="1"/>
    <col min="13580" max="13580" width="4.09765625" customWidth="1"/>
    <col min="13581" max="13581" width="6.296875" customWidth="1"/>
    <col min="13582" max="13582" width="6.69921875" customWidth="1"/>
    <col min="13583" max="13583" width="10.3984375" customWidth="1"/>
    <col min="13584" max="13584" width="8.69921875" customWidth="1"/>
    <col min="13586" max="13586" width="8.69921875" customWidth="1"/>
    <col min="13587" max="13587" width="11" customWidth="1"/>
    <col min="13825" max="13825" width="0" hidden="1" customWidth="1"/>
    <col min="13826" max="13826" width="2.8984375" customWidth="1"/>
    <col min="13827" max="13827" width="47.3984375" customWidth="1"/>
    <col min="13828" max="13829" width="3.8984375" customWidth="1"/>
    <col min="13830" max="13830" width="6.09765625" customWidth="1"/>
    <col min="13831" max="13831" width="0.3984375" customWidth="1"/>
    <col min="13832" max="13832" width="0" hidden="1" customWidth="1"/>
    <col min="13833" max="13833" width="3.09765625" customWidth="1"/>
    <col min="13834" max="13834" width="40.69921875" customWidth="1"/>
    <col min="13835" max="13835" width="3.69921875" customWidth="1"/>
    <col min="13836" max="13836" width="4.09765625" customWidth="1"/>
    <col min="13837" max="13837" width="6.296875" customWidth="1"/>
    <col min="13838" max="13838" width="6.69921875" customWidth="1"/>
    <col min="13839" max="13839" width="10.3984375" customWidth="1"/>
    <col min="13840" max="13840" width="8.69921875" customWidth="1"/>
    <col min="13842" max="13842" width="8.69921875" customWidth="1"/>
    <col min="13843" max="13843" width="11" customWidth="1"/>
    <col min="14081" max="14081" width="0" hidden="1" customWidth="1"/>
    <col min="14082" max="14082" width="2.8984375" customWidth="1"/>
    <col min="14083" max="14083" width="47.3984375" customWidth="1"/>
    <col min="14084" max="14085" width="3.8984375" customWidth="1"/>
    <col min="14086" max="14086" width="6.09765625" customWidth="1"/>
    <col min="14087" max="14087" width="0.3984375" customWidth="1"/>
    <col min="14088" max="14088" width="0" hidden="1" customWidth="1"/>
    <col min="14089" max="14089" width="3.09765625" customWidth="1"/>
    <col min="14090" max="14090" width="40.69921875" customWidth="1"/>
    <col min="14091" max="14091" width="3.69921875" customWidth="1"/>
    <col min="14092" max="14092" width="4.09765625" customWidth="1"/>
    <col min="14093" max="14093" width="6.296875" customWidth="1"/>
    <col min="14094" max="14094" width="6.69921875" customWidth="1"/>
    <col min="14095" max="14095" width="10.3984375" customWidth="1"/>
    <col min="14096" max="14096" width="8.69921875" customWidth="1"/>
    <col min="14098" max="14098" width="8.69921875" customWidth="1"/>
    <col min="14099" max="14099" width="11" customWidth="1"/>
    <col min="14337" max="14337" width="0" hidden="1" customWidth="1"/>
    <col min="14338" max="14338" width="2.8984375" customWidth="1"/>
    <col min="14339" max="14339" width="47.3984375" customWidth="1"/>
    <col min="14340" max="14341" width="3.8984375" customWidth="1"/>
    <col min="14342" max="14342" width="6.09765625" customWidth="1"/>
    <col min="14343" max="14343" width="0.3984375" customWidth="1"/>
    <col min="14344" max="14344" width="0" hidden="1" customWidth="1"/>
    <col min="14345" max="14345" width="3.09765625" customWidth="1"/>
    <col min="14346" max="14346" width="40.69921875" customWidth="1"/>
    <col min="14347" max="14347" width="3.69921875" customWidth="1"/>
    <col min="14348" max="14348" width="4.09765625" customWidth="1"/>
    <col min="14349" max="14349" width="6.296875" customWidth="1"/>
    <col min="14350" max="14350" width="6.69921875" customWidth="1"/>
    <col min="14351" max="14351" width="10.3984375" customWidth="1"/>
    <col min="14352" max="14352" width="8.69921875" customWidth="1"/>
    <col min="14354" max="14354" width="8.69921875" customWidth="1"/>
    <col min="14355" max="14355" width="11" customWidth="1"/>
    <col min="14593" max="14593" width="0" hidden="1" customWidth="1"/>
    <col min="14594" max="14594" width="2.8984375" customWidth="1"/>
    <col min="14595" max="14595" width="47.3984375" customWidth="1"/>
    <col min="14596" max="14597" width="3.8984375" customWidth="1"/>
    <col min="14598" max="14598" width="6.09765625" customWidth="1"/>
    <col min="14599" max="14599" width="0.3984375" customWidth="1"/>
    <col min="14600" max="14600" width="0" hidden="1" customWidth="1"/>
    <col min="14601" max="14601" width="3.09765625" customWidth="1"/>
    <col min="14602" max="14602" width="40.69921875" customWidth="1"/>
    <col min="14603" max="14603" width="3.69921875" customWidth="1"/>
    <col min="14604" max="14604" width="4.09765625" customWidth="1"/>
    <col min="14605" max="14605" width="6.296875" customWidth="1"/>
    <col min="14606" max="14606" width="6.69921875" customWidth="1"/>
    <col min="14607" max="14607" width="10.3984375" customWidth="1"/>
    <col min="14608" max="14608" width="8.69921875" customWidth="1"/>
    <col min="14610" max="14610" width="8.69921875" customWidth="1"/>
    <col min="14611" max="14611" width="11" customWidth="1"/>
    <col min="14849" max="14849" width="0" hidden="1" customWidth="1"/>
    <col min="14850" max="14850" width="2.8984375" customWidth="1"/>
    <col min="14851" max="14851" width="47.3984375" customWidth="1"/>
    <col min="14852" max="14853" width="3.8984375" customWidth="1"/>
    <col min="14854" max="14854" width="6.09765625" customWidth="1"/>
    <col min="14855" max="14855" width="0.3984375" customWidth="1"/>
    <col min="14856" max="14856" width="0" hidden="1" customWidth="1"/>
    <col min="14857" max="14857" width="3.09765625" customWidth="1"/>
    <col min="14858" max="14858" width="40.69921875" customWidth="1"/>
    <col min="14859" max="14859" width="3.69921875" customWidth="1"/>
    <col min="14860" max="14860" width="4.09765625" customWidth="1"/>
    <col min="14861" max="14861" width="6.296875" customWidth="1"/>
    <col min="14862" max="14862" width="6.69921875" customWidth="1"/>
    <col min="14863" max="14863" width="10.3984375" customWidth="1"/>
    <col min="14864" max="14864" width="8.69921875" customWidth="1"/>
    <col min="14866" max="14866" width="8.69921875" customWidth="1"/>
    <col min="14867" max="14867" width="11" customWidth="1"/>
    <col min="15105" max="15105" width="0" hidden="1" customWidth="1"/>
    <col min="15106" max="15106" width="2.8984375" customWidth="1"/>
    <col min="15107" max="15107" width="47.3984375" customWidth="1"/>
    <col min="15108" max="15109" width="3.8984375" customWidth="1"/>
    <col min="15110" max="15110" width="6.09765625" customWidth="1"/>
    <col min="15111" max="15111" width="0.3984375" customWidth="1"/>
    <col min="15112" max="15112" width="0" hidden="1" customWidth="1"/>
    <col min="15113" max="15113" width="3.09765625" customWidth="1"/>
    <col min="15114" max="15114" width="40.69921875" customWidth="1"/>
    <col min="15115" max="15115" width="3.69921875" customWidth="1"/>
    <col min="15116" max="15116" width="4.09765625" customWidth="1"/>
    <col min="15117" max="15117" width="6.296875" customWidth="1"/>
    <col min="15118" max="15118" width="6.69921875" customWidth="1"/>
    <col min="15119" max="15119" width="10.3984375" customWidth="1"/>
    <col min="15120" max="15120" width="8.69921875" customWidth="1"/>
    <col min="15122" max="15122" width="8.69921875" customWidth="1"/>
    <col min="15123" max="15123" width="11" customWidth="1"/>
    <col min="15361" max="15361" width="0" hidden="1" customWidth="1"/>
    <col min="15362" max="15362" width="2.8984375" customWidth="1"/>
    <col min="15363" max="15363" width="47.3984375" customWidth="1"/>
    <col min="15364" max="15365" width="3.8984375" customWidth="1"/>
    <col min="15366" max="15366" width="6.09765625" customWidth="1"/>
    <col min="15367" max="15367" width="0.3984375" customWidth="1"/>
    <col min="15368" max="15368" width="0" hidden="1" customWidth="1"/>
    <col min="15369" max="15369" width="3.09765625" customWidth="1"/>
    <col min="15370" max="15370" width="40.69921875" customWidth="1"/>
    <col min="15371" max="15371" width="3.69921875" customWidth="1"/>
    <col min="15372" max="15372" width="4.09765625" customWidth="1"/>
    <col min="15373" max="15373" width="6.296875" customWidth="1"/>
    <col min="15374" max="15374" width="6.69921875" customWidth="1"/>
    <col min="15375" max="15375" width="10.3984375" customWidth="1"/>
    <col min="15376" max="15376" width="8.69921875" customWidth="1"/>
    <col min="15378" max="15378" width="8.69921875" customWidth="1"/>
    <col min="15379" max="15379" width="11" customWidth="1"/>
    <col min="15617" max="15617" width="0" hidden="1" customWidth="1"/>
    <col min="15618" max="15618" width="2.8984375" customWidth="1"/>
    <col min="15619" max="15619" width="47.3984375" customWidth="1"/>
    <col min="15620" max="15621" width="3.8984375" customWidth="1"/>
    <col min="15622" max="15622" width="6.09765625" customWidth="1"/>
    <col min="15623" max="15623" width="0.3984375" customWidth="1"/>
    <col min="15624" max="15624" width="0" hidden="1" customWidth="1"/>
    <col min="15625" max="15625" width="3.09765625" customWidth="1"/>
    <col min="15626" max="15626" width="40.69921875" customWidth="1"/>
    <col min="15627" max="15627" width="3.69921875" customWidth="1"/>
    <col min="15628" max="15628" width="4.09765625" customWidth="1"/>
    <col min="15629" max="15629" width="6.296875" customWidth="1"/>
    <col min="15630" max="15630" width="6.69921875" customWidth="1"/>
    <col min="15631" max="15631" width="10.3984375" customWidth="1"/>
    <col min="15632" max="15632" width="8.69921875" customWidth="1"/>
    <col min="15634" max="15634" width="8.69921875" customWidth="1"/>
    <col min="15635" max="15635" width="11" customWidth="1"/>
    <col min="15873" max="15873" width="0" hidden="1" customWidth="1"/>
    <col min="15874" max="15874" width="2.8984375" customWidth="1"/>
    <col min="15875" max="15875" width="47.3984375" customWidth="1"/>
    <col min="15876" max="15877" width="3.8984375" customWidth="1"/>
    <col min="15878" max="15878" width="6.09765625" customWidth="1"/>
    <col min="15879" max="15879" width="0.3984375" customWidth="1"/>
    <col min="15880" max="15880" width="0" hidden="1" customWidth="1"/>
    <col min="15881" max="15881" width="3.09765625" customWidth="1"/>
    <col min="15882" max="15882" width="40.69921875" customWidth="1"/>
    <col min="15883" max="15883" width="3.69921875" customWidth="1"/>
    <col min="15884" max="15884" width="4.09765625" customWidth="1"/>
    <col min="15885" max="15885" width="6.296875" customWidth="1"/>
    <col min="15886" max="15886" width="6.69921875" customWidth="1"/>
    <col min="15887" max="15887" width="10.3984375" customWidth="1"/>
    <col min="15888" max="15888" width="8.69921875" customWidth="1"/>
    <col min="15890" max="15890" width="8.69921875" customWidth="1"/>
    <col min="15891" max="15891" width="11" customWidth="1"/>
    <col min="16129" max="16129" width="0" hidden="1" customWidth="1"/>
    <col min="16130" max="16130" width="2.8984375" customWidth="1"/>
    <col min="16131" max="16131" width="47.3984375" customWidth="1"/>
    <col min="16132" max="16133" width="3.8984375" customWidth="1"/>
    <col min="16134" max="16134" width="6.09765625" customWidth="1"/>
    <col min="16135" max="16135" width="0.3984375" customWidth="1"/>
    <col min="16136" max="16136" width="0" hidden="1" customWidth="1"/>
    <col min="16137" max="16137" width="3.09765625" customWidth="1"/>
    <col min="16138" max="16138" width="40.69921875" customWidth="1"/>
    <col min="16139" max="16139" width="3.69921875" customWidth="1"/>
    <col min="16140" max="16140" width="4.09765625" customWidth="1"/>
    <col min="16141" max="16141" width="6.296875" customWidth="1"/>
    <col min="16142" max="16142" width="6.69921875" customWidth="1"/>
    <col min="16143" max="16143" width="10.3984375" customWidth="1"/>
    <col min="16144" max="16144" width="8.69921875" customWidth="1"/>
    <col min="16146" max="16146" width="8.69921875" customWidth="1"/>
    <col min="16147" max="16147" width="11" customWidth="1"/>
  </cols>
  <sheetData>
    <row r="1" spans="1:18" ht="20.25" customHeight="1" x14ac:dyDescent="0.7">
      <c r="A1" s="1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8" ht="1.5" customHeight="1" x14ac:dyDescent="0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51" customHeight="1" x14ac:dyDescent="1.3">
      <c r="A3" s="3"/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8" ht="7.5" customHeight="1" x14ac:dyDescent="0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8" ht="13.5" customHeight="1" thickBot="1" x14ac:dyDescent="0.6">
      <c r="A5" s="5"/>
      <c r="B5" s="117" t="s">
        <v>2</v>
      </c>
      <c r="C5" s="118" t="s">
        <v>3</v>
      </c>
      <c r="D5" s="6" t="s">
        <v>4</v>
      </c>
      <c r="E5" s="6" t="s">
        <v>5</v>
      </c>
      <c r="F5" s="7" t="s">
        <v>6</v>
      </c>
      <c r="G5" s="8"/>
      <c r="H5" s="8"/>
      <c r="I5" s="117" t="s">
        <v>2</v>
      </c>
      <c r="J5" s="118" t="s">
        <v>3</v>
      </c>
      <c r="K5" s="6" t="s">
        <v>4</v>
      </c>
      <c r="L5" s="6" t="s">
        <v>5</v>
      </c>
      <c r="M5" s="7" t="s">
        <v>6</v>
      </c>
      <c r="N5" s="9"/>
      <c r="O5" s="9"/>
      <c r="P5" s="9"/>
      <c r="Q5" s="9"/>
    </row>
    <row r="6" spans="1:18" ht="13.5" customHeight="1" thickBot="1" x14ac:dyDescent="0.5">
      <c r="A6" s="10" t="s">
        <v>7</v>
      </c>
      <c r="B6" s="117"/>
      <c r="C6" s="118"/>
      <c r="D6" s="11" t="s">
        <v>8</v>
      </c>
      <c r="E6" s="11" t="s">
        <v>9</v>
      </c>
      <c r="F6" s="12" t="s">
        <v>10</v>
      </c>
      <c r="G6" s="13"/>
      <c r="H6" s="14"/>
      <c r="I6" s="117"/>
      <c r="J6" s="118"/>
      <c r="K6" s="11" t="s">
        <v>8</v>
      </c>
      <c r="L6" s="11" t="s">
        <v>9</v>
      </c>
      <c r="M6" s="12" t="s">
        <v>10</v>
      </c>
      <c r="N6" s="9"/>
      <c r="O6" s="15">
        <f>SUM(F17:F52,M17:M52)</f>
        <v>0</v>
      </c>
      <c r="P6" s="9">
        <f>COUNT(E7:E52,L7:L52)</f>
        <v>0</v>
      </c>
      <c r="Q6" s="9">
        <f>SUM(E7:E52,L7:L52)</f>
        <v>0</v>
      </c>
      <c r="R6" s="15">
        <f>SUM(F7:F52,M7:M52)</f>
        <v>0</v>
      </c>
    </row>
    <row r="7" spans="1:18" s="26" customFormat="1" ht="16.5" customHeight="1" thickBot="1" x14ac:dyDescent="0.3">
      <c r="A7" s="16"/>
      <c r="B7" s="17">
        <v>1</v>
      </c>
      <c r="C7" s="18" t="s">
        <v>11</v>
      </c>
      <c r="D7" s="19">
        <v>200</v>
      </c>
      <c r="E7" s="20"/>
      <c r="F7" s="21" t="str">
        <f t="shared" ref="F7:F52" si="0">IF(E7*D7&gt;0,ROUND(E7,0)*D7,"")</f>
        <v/>
      </c>
      <c r="G7" s="22"/>
      <c r="H7" s="23"/>
      <c r="I7" s="17">
        <v>33</v>
      </c>
      <c r="J7" s="24" t="s">
        <v>12</v>
      </c>
      <c r="K7" s="19">
        <v>290</v>
      </c>
      <c r="L7" s="20"/>
      <c r="M7" s="21" t="str">
        <f t="shared" ref="M7:M35" si="1">IF(L7*K7&gt;0,ROUND(L7,0)*K7,"")</f>
        <v/>
      </c>
      <c r="N7" s="25"/>
      <c r="O7" s="25"/>
      <c r="P7" s="25">
        <f>IF(O6&gt;0,1,0)</f>
        <v>0</v>
      </c>
      <c r="Q7" s="25"/>
    </row>
    <row r="8" spans="1:18" s="26" customFormat="1" ht="16.5" customHeight="1" thickBot="1" x14ac:dyDescent="0.3">
      <c r="A8" s="16"/>
      <c r="B8" s="17">
        <v>2</v>
      </c>
      <c r="C8" s="24" t="s">
        <v>13</v>
      </c>
      <c r="D8" s="19">
        <v>290</v>
      </c>
      <c r="E8" s="20"/>
      <c r="F8" s="21" t="str">
        <f t="shared" si="0"/>
        <v/>
      </c>
      <c r="G8" s="22"/>
      <c r="H8" s="23"/>
      <c r="I8" s="17">
        <v>34</v>
      </c>
      <c r="J8" s="24" t="s">
        <v>14</v>
      </c>
      <c r="K8" s="19">
        <v>250</v>
      </c>
      <c r="L8" s="20"/>
      <c r="M8" s="27" t="str">
        <f t="shared" si="1"/>
        <v/>
      </c>
      <c r="N8" s="25"/>
      <c r="O8" s="25"/>
      <c r="P8" s="28">
        <f>IF(O6&gt;=100,IF(ROUNDDOWN(Q6/ 6,0)&gt;=1,O6-(30*ROUNDDOWN(Q6/6,0)),O6),O6+20*P7)</f>
        <v>0</v>
      </c>
      <c r="Q8" s="25"/>
    </row>
    <row r="9" spans="1:18" s="26" customFormat="1" ht="16.5" customHeight="1" thickBot="1" x14ac:dyDescent="0.3">
      <c r="A9" s="16"/>
      <c r="B9" s="17">
        <v>3</v>
      </c>
      <c r="C9" s="24" t="s">
        <v>15</v>
      </c>
      <c r="D9" s="19">
        <v>290</v>
      </c>
      <c r="E9" s="20"/>
      <c r="F9" s="21" t="str">
        <f t="shared" si="0"/>
        <v/>
      </c>
      <c r="G9" s="22"/>
      <c r="H9" s="23"/>
      <c r="I9" s="17">
        <v>35</v>
      </c>
      <c r="J9" s="24" t="s">
        <v>16</v>
      </c>
      <c r="K9" s="19">
        <v>290</v>
      </c>
      <c r="L9" s="20"/>
      <c r="M9" s="27" t="str">
        <f t="shared" si="1"/>
        <v/>
      </c>
      <c r="N9" s="25"/>
      <c r="O9" s="25"/>
      <c r="P9" s="25"/>
      <c r="Q9" s="25"/>
    </row>
    <row r="10" spans="1:18" s="26" customFormat="1" ht="16.5" customHeight="1" thickBot="1" x14ac:dyDescent="0.3">
      <c r="A10" s="16"/>
      <c r="B10" s="17">
        <v>4</v>
      </c>
      <c r="C10" s="24" t="s">
        <v>17</v>
      </c>
      <c r="D10" s="19">
        <v>290</v>
      </c>
      <c r="E10" s="20"/>
      <c r="F10" s="21" t="str">
        <f t="shared" si="0"/>
        <v/>
      </c>
      <c r="G10" s="22"/>
      <c r="H10" s="23"/>
      <c r="I10" s="17">
        <v>36</v>
      </c>
      <c r="J10" s="24" t="s">
        <v>18</v>
      </c>
      <c r="K10" s="19">
        <v>250</v>
      </c>
      <c r="L10" s="20"/>
      <c r="M10" s="27" t="str">
        <f t="shared" si="1"/>
        <v/>
      </c>
    </row>
    <row r="11" spans="1:18" s="26" customFormat="1" ht="16.5" customHeight="1" thickBot="1" x14ac:dyDescent="0.3">
      <c r="A11" s="16"/>
      <c r="B11" s="17">
        <v>5</v>
      </c>
      <c r="C11" s="24" t="s">
        <v>19</v>
      </c>
      <c r="D11" s="19">
        <v>290</v>
      </c>
      <c r="E11" s="20"/>
      <c r="F11" s="21" t="str">
        <f t="shared" si="0"/>
        <v/>
      </c>
      <c r="G11" s="22"/>
      <c r="H11" s="23"/>
      <c r="I11" s="17">
        <v>37</v>
      </c>
      <c r="J11" s="24" t="s">
        <v>20</v>
      </c>
      <c r="K11" s="19">
        <v>250</v>
      </c>
      <c r="L11" s="20"/>
      <c r="M11" s="27" t="str">
        <f t="shared" si="1"/>
        <v/>
      </c>
      <c r="O11" s="29"/>
    </row>
    <row r="12" spans="1:18" s="26" customFormat="1" ht="16.5" customHeight="1" thickBot="1" x14ac:dyDescent="0.3">
      <c r="A12" s="16"/>
      <c r="B12" s="17">
        <v>6</v>
      </c>
      <c r="C12" s="24" t="s">
        <v>21</v>
      </c>
      <c r="D12" s="19">
        <v>290</v>
      </c>
      <c r="E12" s="20"/>
      <c r="F12" s="21" t="str">
        <f t="shared" si="0"/>
        <v/>
      </c>
      <c r="G12" s="22"/>
      <c r="H12" s="23"/>
      <c r="I12" s="17">
        <v>38</v>
      </c>
      <c r="J12" s="24" t="s">
        <v>22</v>
      </c>
      <c r="K12" s="19">
        <v>250</v>
      </c>
      <c r="L12" s="20"/>
      <c r="M12" s="27" t="str">
        <f t="shared" si="1"/>
        <v/>
      </c>
    </row>
    <row r="13" spans="1:18" s="26" customFormat="1" ht="16.5" customHeight="1" thickBot="1" x14ac:dyDescent="0.3">
      <c r="A13" s="16"/>
      <c r="B13" s="17">
        <v>7</v>
      </c>
      <c r="C13" s="24" t="s">
        <v>23</v>
      </c>
      <c r="D13" s="19">
        <v>290</v>
      </c>
      <c r="E13" s="20"/>
      <c r="F13" s="21" t="str">
        <f t="shared" si="0"/>
        <v/>
      </c>
      <c r="G13" s="22"/>
      <c r="H13" s="23"/>
      <c r="I13" s="17">
        <v>39</v>
      </c>
      <c r="J13" s="24" t="s">
        <v>24</v>
      </c>
      <c r="K13" s="19">
        <v>290</v>
      </c>
      <c r="L13" s="20"/>
      <c r="M13" s="27" t="str">
        <f t="shared" si="1"/>
        <v/>
      </c>
    </row>
    <row r="14" spans="1:18" s="26" customFormat="1" ht="16.5" customHeight="1" thickBot="1" x14ac:dyDescent="0.3">
      <c r="A14" s="16"/>
      <c r="B14" s="17">
        <v>8</v>
      </c>
      <c r="C14" s="24" t="s">
        <v>25</v>
      </c>
      <c r="D14" s="19">
        <v>290</v>
      </c>
      <c r="E14" s="20"/>
      <c r="F14" s="21" t="str">
        <f t="shared" si="0"/>
        <v/>
      </c>
      <c r="G14" s="22"/>
      <c r="H14" s="23"/>
      <c r="I14" s="17">
        <v>40</v>
      </c>
      <c r="J14" s="24" t="s">
        <v>26</v>
      </c>
      <c r="K14" s="19">
        <v>290</v>
      </c>
      <c r="L14" s="20"/>
      <c r="M14" s="27" t="str">
        <f t="shared" si="1"/>
        <v/>
      </c>
    </row>
    <row r="15" spans="1:18" s="26" customFormat="1" ht="16.5" customHeight="1" thickBot="1" x14ac:dyDescent="0.3">
      <c r="A15" s="16"/>
      <c r="B15" s="17">
        <v>9</v>
      </c>
      <c r="C15" s="24" t="s">
        <v>27</v>
      </c>
      <c r="D15" s="19">
        <v>290</v>
      </c>
      <c r="E15" s="20"/>
      <c r="F15" s="21" t="str">
        <f t="shared" si="0"/>
        <v/>
      </c>
      <c r="G15" s="22"/>
      <c r="H15" s="23"/>
      <c r="I15" s="17">
        <v>41</v>
      </c>
      <c r="J15" s="24" t="s">
        <v>28</v>
      </c>
      <c r="K15" s="19">
        <v>290</v>
      </c>
      <c r="L15" s="20"/>
      <c r="M15" s="27" t="str">
        <f t="shared" si="1"/>
        <v/>
      </c>
    </row>
    <row r="16" spans="1:18" s="26" customFormat="1" ht="16.5" customHeight="1" thickBot="1" x14ac:dyDescent="0.3">
      <c r="A16" s="16"/>
      <c r="B16" s="17">
        <v>10</v>
      </c>
      <c r="C16" s="24" t="s">
        <v>29</v>
      </c>
      <c r="D16" s="19">
        <v>290</v>
      </c>
      <c r="E16" s="20"/>
      <c r="F16" s="21" t="str">
        <f t="shared" si="0"/>
        <v/>
      </c>
      <c r="G16" s="22"/>
      <c r="H16" s="23"/>
      <c r="I16" s="17">
        <v>42</v>
      </c>
      <c r="J16" s="24" t="s">
        <v>30</v>
      </c>
      <c r="K16" s="19">
        <v>290</v>
      </c>
      <c r="L16" s="20"/>
      <c r="M16" s="27" t="str">
        <f t="shared" si="1"/>
        <v/>
      </c>
    </row>
    <row r="17" spans="1:27" s="26" customFormat="1" ht="16.5" customHeight="1" thickBot="1" x14ac:dyDescent="0.3">
      <c r="A17" s="16"/>
      <c r="B17" s="17">
        <v>11</v>
      </c>
      <c r="C17" s="24" t="s">
        <v>31</v>
      </c>
      <c r="D17" s="19">
        <v>290</v>
      </c>
      <c r="E17" s="20"/>
      <c r="F17" s="21" t="str">
        <f t="shared" si="0"/>
        <v/>
      </c>
      <c r="G17" s="22"/>
      <c r="H17" s="23"/>
      <c r="I17" s="17">
        <v>43</v>
      </c>
      <c r="J17" s="30" t="s">
        <v>32</v>
      </c>
      <c r="K17" s="19">
        <v>290</v>
      </c>
      <c r="L17" s="20"/>
      <c r="M17" s="27" t="str">
        <f t="shared" si="1"/>
        <v/>
      </c>
    </row>
    <row r="18" spans="1:27" s="26" customFormat="1" ht="16.5" customHeight="1" thickBot="1" x14ac:dyDescent="0.65">
      <c r="A18" s="16"/>
      <c r="B18" s="17">
        <v>12</v>
      </c>
      <c r="C18" s="24" t="s">
        <v>33</v>
      </c>
      <c r="D18" s="19">
        <v>290</v>
      </c>
      <c r="E18" s="20"/>
      <c r="F18" s="27" t="str">
        <f t="shared" si="0"/>
        <v/>
      </c>
      <c r="G18" s="22"/>
      <c r="H18" s="23"/>
      <c r="I18" s="17">
        <v>44</v>
      </c>
      <c r="J18" s="30" t="s">
        <v>34</v>
      </c>
      <c r="K18" s="19">
        <v>250</v>
      </c>
      <c r="L18" s="20"/>
      <c r="M18" s="27" t="str">
        <f t="shared" si="1"/>
        <v/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s="26" customFormat="1" ht="16.5" customHeight="1" thickBot="1" x14ac:dyDescent="0.3">
      <c r="A19" s="16"/>
      <c r="B19" s="17">
        <v>13</v>
      </c>
      <c r="C19" s="24" t="s">
        <v>35</v>
      </c>
      <c r="D19" s="19">
        <v>290</v>
      </c>
      <c r="E19" s="20"/>
      <c r="F19" s="27" t="str">
        <f t="shared" si="0"/>
        <v/>
      </c>
      <c r="G19" s="22"/>
      <c r="H19" s="23"/>
      <c r="I19" s="32">
        <v>45</v>
      </c>
      <c r="J19" s="33" t="s">
        <v>36</v>
      </c>
      <c r="K19" s="19">
        <v>250</v>
      </c>
      <c r="L19" s="20"/>
      <c r="M19" s="27" t="str">
        <f t="shared" si="1"/>
        <v/>
      </c>
    </row>
    <row r="20" spans="1:27" s="26" customFormat="1" ht="16.5" customHeight="1" thickBot="1" x14ac:dyDescent="0.3">
      <c r="A20" s="16"/>
      <c r="B20" s="17">
        <v>14</v>
      </c>
      <c r="C20" s="24" t="s">
        <v>37</v>
      </c>
      <c r="D20" s="19">
        <v>250</v>
      </c>
      <c r="E20" s="20"/>
      <c r="F20" s="27" t="str">
        <f t="shared" si="0"/>
        <v/>
      </c>
      <c r="G20" s="22"/>
      <c r="H20" s="23"/>
      <c r="I20" s="17">
        <v>46</v>
      </c>
      <c r="J20" s="18" t="s">
        <v>38</v>
      </c>
      <c r="K20" s="19">
        <v>250</v>
      </c>
      <c r="L20" s="20"/>
      <c r="M20" s="27" t="str">
        <f t="shared" si="1"/>
        <v/>
      </c>
    </row>
    <row r="21" spans="1:27" s="26" customFormat="1" ht="16.5" customHeight="1" thickBot="1" x14ac:dyDescent="0.3">
      <c r="A21" s="16"/>
      <c r="B21" s="17">
        <v>15</v>
      </c>
      <c r="C21" s="24" t="s">
        <v>39</v>
      </c>
      <c r="D21" s="19">
        <v>250</v>
      </c>
      <c r="E21" s="20"/>
      <c r="F21" s="27" t="str">
        <f t="shared" si="0"/>
        <v/>
      </c>
      <c r="G21" s="22"/>
      <c r="H21" s="23"/>
      <c r="I21" s="17">
        <v>47</v>
      </c>
      <c r="J21" s="18" t="s">
        <v>40</v>
      </c>
      <c r="K21" s="19">
        <v>250</v>
      </c>
      <c r="L21" s="20"/>
      <c r="M21" s="27" t="str">
        <f t="shared" si="1"/>
        <v/>
      </c>
    </row>
    <row r="22" spans="1:27" s="26" customFormat="1" ht="16.5" customHeight="1" thickBot="1" x14ac:dyDescent="0.3">
      <c r="A22" s="16"/>
      <c r="B22" s="17">
        <v>16</v>
      </c>
      <c r="C22" s="24" t="s">
        <v>41</v>
      </c>
      <c r="D22" s="19">
        <v>290</v>
      </c>
      <c r="E22" s="20"/>
      <c r="F22" s="27" t="str">
        <f t="shared" si="0"/>
        <v/>
      </c>
      <c r="G22" s="22"/>
      <c r="H22" s="23"/>
      <c r="I22" s="17">
        <v>48</v>
      </c>
      <c r="J22" s="18" t="s">
        <v>42</v>
      </c>
      <c r="K22" s="19">
        <v>250</v>
      </c>
      <c r="L22" s="20"/>
      <c r="M22" s="27" t="str">
        <f t="shared" si="1"/>
        <v/>
      </c>
    </row>
    <row r="23" spans="1:27" s="26" customFormat="1" ht="16.5" customHeight="1" thickBot="1" x14ac:dyDescent="0.3">
      <c r="A23" s="16"/>
      <c r="B23" s="17">
        <v>17</v>
      </c>
      <c r="C23" s="24" t="s">
        <v>43</v>
      </c>
      <c r="D23" s="19">
        <v>250</v>
      </c>
      <c r="E23" s="20"/>
      <c r="F23" s="27" t="str">
        <f t="shared" si="0"/>
        <v/>
      </c>
      <c r="G23" s="22"/>
      <c r="H23" s="23"/>
      <c r="I23" s="17">
        <v>49</v>
      </c>
      <c r="J23" s="18" t="s">
        <v>44</v>
      </c>
      <c r="K23" s="19">
        <v>250</v>
      </c>
      <c r="L23" s="20"/>
      <c r="M23" s="27" t="str">
        <f t="shared" si="1"/>
        <v/>
      </c>
    </row>
    <row r="24" spans="1:27" s="26" customFormat="1" ht="16.5" customHeight="1" thickBot="1" x14ac:dyDescent="0.3">
      <c r="A24" s="16"/>
      <c r="B24" s="17">
        <v>18</v>
      </c>
      <c r="C24" s="24" t="s">
        <v>45</v>
      </c>
      <c r="D24" s="19">
        <v>250</v>
      </c>
      <c r="E24" s="20"/>
      <c r="F24" s="27" t="str">
        <f t="shared" si="0"/>
        <v/>
      </c>
      <c r="G24" s="22"/>
      <c r="H24" s="23"/>
      <c r="I24" s="17">
        <v>50</v>
      </c>
      <c r="J24" s="18" t="s">
        <v>46</v>
      </c>
      <c r="K24" s="19">
        <v>250</v>
      </c>
      <c r="L24" s="20"/>
      <c r="M24" s="27" t="str">
        <f t="shared" si="1"/>
        <v/>
      </c>
    </row>
    <row r="25" spans="1:27" s="26" customFormat="1" ht="16.5" customHeight="1" thickBot="1" x14ac:dyDescent="0.3">
      <c r="A25" s="16"/>
      <c r="B25" s="17">
        <v>19</v>
      </c>
      <c r="C25" s="24" t="s">
        <v>47</v>
      </c>
      <c r="D25" s="19">
        <v>250</v>
      </c>
      <c r="E25" s="20"/>
      <c r="F25" s="27" t="str">
        <f t="shared" si="0"/>
        <v/>
      </c>
      <c r="G25" s="22"/>
      <c r="H25" s="23"/>
      <c r="I25" s="17">
        <v>51</v>
      </c>
      <c r="J25" s="34" t="s">
        <v>48</v>
      </c>
      <c r="K25" s="19">
        <v>250</v>
      </c>
      <c r="L25" s="20"/>
      <c r="M25" s="27" t="str">
        <f t="shared" si="1"/>
        <v/>
      </c>
    </row>
    <row r="26" spans="1:27" s="26" customFormat="1" ht="16.5" customHeight="1" thickBot="1" x14ac:dyDescent="0.3">
      <c r="A26" s="16"/>
      <c r="B26" s="17">
        <v>20</v>
      </c>
      <c r="C26" s="24" t="s">
        <v>49</v>
      </c>
      <c r="D26" s="19">
        <v>250</v>
      </c>
      <c r="E26" s="20"/>
      <c r="F26" s="27" t="str">
        <f t="shared" si="0"/>
        <v/>
      </c>
      <c r="G26" s="22"/>
      <c r="H26" s="23"/>
      <c r="I26" s="17">
        <v>52</v>
      </c>
      <c r="J26" s="18" t="s">
        <v>50</v>
      </c>
      <c r="K26" s="19">
        <v>250</v>
      </c>
      <c r="L26" s="20"/>
      <c r="M26" s="27" t="str">
        <f t="shared" si="1"/>
        <v/>
      </c>
    </row>
    <row r="27" spans="1:27" s="26" customFormat="1" ht="16.5" customHeight="1" thickBot="1" x14ac:dyDescent="0.3">
      <c r="A27" s="16"/>
      <c r="B27" s="17">
        <v>21</v>
      </c>
      <c r="C27" s="24" t="s">
        <v>51</v>
      </c>
      <c r="D27" s="19">
        <v>290</v>
      </c>
      <c r="E27" s="20"/>
      <c r="F27" s="21" t="str">
        <f t="shared" si="0"/>
        <v/>
      </c>
      <c r="G27" s="22"/>
      <c r="H27" s="23"/>
      <c r="I27" s="17">
        <v>53</v>
      </c>
      <c r="J27" s="18" t="s">
        <v>52</v>
      </c>
      <c r="K27" s="19">
        <v>370</v>
      </c>
      <c r="L27" s="20"/>
      <c r="M27" s="21" t="str">
        <f t="shared" si="1"/>
        <v/>
      </c>
    </row>
    <row r="28" spans="1:27" s="26" customFormat="1" ht="16.5" customHeight="1" thickBot="1" x14ac:dyDescent="0.3">
      <c r="A28" s="16"/>
      <c r="B28" s="17">
        <v>22</v>
      </c>
      <c r="C28" s="24" t="s">
        <v>53</v>
      </c>
      <c r="D28" s="19">
        <v>250</v>
      </c>
      <c r="E28" s="20"/>
      <c r="F28" s="27" t="str">
        <f t="shared" si="0"/>
        <v/>
      </c>
      <c r="G28" s="22"/>
      <c r="H28" s="23"/>
      <c r="I28" s="17">
        <v>54</v>
      </c>
      <c r="J28" s="18" t="s">
        <v>54</v>
      </c>
      <c r="K28" s="19">
        <v>250</v>
      </c>
      <c r="L28" s="20"/>
      <c r="M28" s="27" t="str">
        <f t="shared" si="1"/>
        <v/>
      </c>
    </row>
    <row r="29" spans="1:27" s="26" customFormat="1" ht="16.5" customHeight="1" thickBot="1" x14ac:dyDescent="0.3">
      <c r="A29" s="16"/>
      <c r="B29" s="17">
        <v>23</v>
      </c>
      <c r="C29" s="24" t="s">
        <v>55</v>
      </c>
      <c r="D29" s="19">
        <v>250</v>
      </c>
      <c r="E29" s="20"/>
      <c r="F29" s="27" t="str">
        <f t="shared" si="0"/>
        <v/>
      </c>
      <c r="G29" s="22"/>
      <c r="H29" s="23"/>
      <c r="I29" s="17">
        <v>55</v>
      </c>
      <c r="J29" s="18" t="s">
        <v>56</v>
      </c>
      <c r="K29" s="19">
        <v>250</v>
      </c>
      <c r="L29" s="20"/>
      <c r="M29" s="27" t="str">
        <f t="shared" si="1"/>
        <v/>
      </c>
    </row>
    <row r="30" spans="1:27" s="26" customFormat="1" ht="16.5" customHeight="1" thickBot="1" x14ac:dyDescent="0.3">
      <c r="A30" s="16"/>
      <c r="B30" s="17">
        <v>24</v>
      </c>
      <c r="C30" s="24" t="s">
        <v>57</v>
      </c>
      <c r="D30" s="19">
        <v>250</v>
      </c>
      <c r="E30" s="20"/>
      <c r="F30" s="27" t="str">
        <f t="shared" si="0"/>
        <v/>
      </c>
      <c r="G30" s="22"/>
      <c r="H30" s="23"/>
      <c r="I30" s="17">
        <v>56</v>
      </c>
      <c r="J30" s="18" t="s">
        <v>58</v>
      </c>
      <c r="K30" s="19">
        <v>250</v>
      </c>
      <c r="L30" s="20"/>
      <c r="M30" s="27" t="str">
        <f t="shared" si="1"/>
        <v/>
      </c>
    </row>
    <row r="31" spans="1:27" s="26" customFormat="1" ht="16.5" customHeight="1" thickBot="1" x14ac:dyDescent="0.3">
      <c r="A31" s="16"/>
      <c r="B31" s="17">
        <v>25</v>
      </c>
      <c r="C31" s="24" t="s">
        <v>59</v>
      </c>
      <c r="D31" s="19">
        <v>250</v>
      </c>
      <c r="E31" s="20"/>
      <c r="F31" s="27" t="str">
        <f t="shared" si="0"/>
        <v/>
      </c>
      <c r="G31" s="22"/>
      <c r="H31" s="23"/>
      <c r="I31" s="17">
        <v>57</v>
      </c>
      <c r="J31" s="18" t="s">
        <v>60</v>
      </c>
      <c r="K31" s="19">
        <v>250</v>
      </c>
      <c r="L31" s="20"/>
      <c r="M31" s="27" t="str">
        <f t="shared" si="1"/>
        <v/>
      </c>
    </row>
    <row r="32" spans="1:27" s="26" customFormat="1" ht="16.5" customHeight="1" thickBot="1" x14ac:dyDescent="0.3">
      <c r="A32" s="16"/>
      <c r="B32" s="17">
        <v>26</v>
      </c>
      <c r="C32" s="24" t="s">
        <v>61</v>
      </c>
      <c r="D32" s="19">
        <v>250</v>
      </c>
      <c r="E32" s="20"/>
      <c r="F32" s="27" t="str">
        <f t="shared" si="0"/>
        <v/>
      </c>
      <c r="G32" s="22"/>
      <c r="H32" s="23"/>
      <c r="I32" s="17">
        <v>58</v>
      </c>
      <c r="J32" s="18" t="s">
        <v>62</v>
      </c>
      <c r="K32" s="19">
        <v>330</v>
      </c>
      <c r="L32" s="20"/>
      <c r="M32" s="27" t="str">
        <f t="shared" si="1"/>
        <v/>
      </c>
    </row>
    <row r="33" spans="1:13" s="26" customFormat="1" ht="16.5" customHeight="1" thickBot="1" x14ac:dyDescent="0.3">
      <c r="A33" s="16"/>
      <c r="B33" s="17">
        <v>27</v>
      </c>
      <c r="C33" s="24" t="s">
        <v>63</v>
      </c>
      <c r="D33" s="19">
        <v>250</v>
      </c>
      <c r="E33" s="20"/>
      <c r="F33" s="27" t="str">
        <f t="shared" si="0"/>
        <v/>
      </c>
      <c r="G33" s="22"/>
      <c r="H33" s="23"/>
      <c r="I33" s="17">
        <v>59</v>
      </c>
      <c r="J33" s="18" t="s">
        <v>64</v>
      </c>
      <c r="K33" s="19">
        <v>250</v>
      </c>
      <c r="L33" s="20"/>
      <c r="M33" s="27" t="str">
        <f t="shared" si="1"/>
        <v/>
      </c>
    </row>
    <row r="34" spans="1:13" s="26" customFormat="1" ht="16.5" customHeight="1" thickBot="1" x14ac:dyDescent="0.3">
      <c r="A34" s="16"/>
      <c r="B34" s="17">
        <v>28</v>
      </c>
      <c r="C34" s="24" t="s">
        <v>65</v>
      </c>
      <c r="D34" s="19">
        <v>250</v>
      </c>
      <c r="E34" s="20"/>
      <c r="F34" s="27" t="str">
        <f t="shared" si="0"/>
        <v/>
      </c>
      <c r="G34" s="22"/>
      <c r="H34" s="23"/>
      <c r="I34" s="17">
        <v>60</v>
      </c>
      <c r="J34" s="18" t="s">
        <v>66</v>
      </c>
      <c r="K34" s="19">
        <v>250</v>
      </c>
      <c r="L34" s="20"/>
      <c r="M34" s="27" t="str">
        <f t="shared" si="1"/>
        <v/>
      </c>
    </row>
    <row r="35" spans="1:13" s="26" customFormat="1" ht="16.5" customHeight="1" thickBot="1" x14ac:dyDescent="0.3">
      <c r="A35" s="16"/>
      <c r="B35" s="17">
        <v>29</v>
      </c>
      <c r="C35" s="24" t="s">
        <v>67</v>
      </c>
      <c r="D35" s="19">
        <v>250</v>
      </c>
      <c r="E35" s="20"/>
      <c r="F35" s="35" t="str">
        <f t="shared" si="0"/>
        <v/>
      </c>
      <c r="G35" s="36"/>
      <c r="H35" s="37"/>
      <c r="I35" s="17">
        <v>61</v>
      </c>
      <c r="J35" s="18" t="s">
        <v>68</v>
      </c>
      <c r="K35" s="19">
        <v>290</v>
      </c>
      <c r="L35" s="20"/>
      <c r="M35" s="27" t="str">
        <f t="shared" si="1"/>
        <v/>
      </c>
    </row>
    <row r="36" spans="1:13" s="26" customFormat="1" ht="16.5" customHeight="1" thickBot="1" x14ac:dyDescent="0.3">
      <c r="A36" s="16"/>
      <c r="B36" s="17">
        <v>30</v>
      </c>
      <c r="C36" s="24" t="s">
        <v>69</v>
      </c>
      <c r="D36" s="19">
        <v>250</v>
      </c>
      <c r="E36" s="20"/>
      <c r="F36" s="35" t="str">
        <f>IF(E36*D36&gt;0,ROUND(E36,0)*D36,"")</f>
        <v/>
      </c>
      <c r="G36" s="36"/>
      <c r="H36" s="37"/>
      <c r="I36" s="17">
        <v>62</v>
      </c>
      <c r="J36" s="34" t="s">
        <v>70</v>
      </c>
      <c r="K36" s="19">
        <v>290</v>
      </c>
      <c r="L36" s="20"/>
      <c r="M36" s="27" t="str">
        <f>IF(L36*K36&gt;0,ROUND(L36,0)*K36,"")</f>
        <v/>
      </c>
    </row>
    <row r="37" spans="1:13" s="26" customFormat="1" ht="16.5" customHeight="1" thickBot="1" x14ac:dyDescent="0.3">
      <c r="A37" s="16"/>
      <c r="B37" s="17">
        <v>31</v>
      </c>
      <c r="C37" s="24" t="s">
        <v>71</v>
      </c>
      <c r="D37" s="19">
        <v>250</v>
      </c>
      <c r="E37" s="20"/>
      <c r="F37" s="35" t="str">
        <f t="shared" ref="F37:F51" si="2">IF(E37*D37&gt;0,ROUND(E37,0)*D37,"")</f>
        <v/>
      </c>
      <c r="G37" s="36"/>
      <c r="H37" s="37"/>
      <c r="I37" s="17">
        <v>63</v>
      </c>
      <c r="J37" s="18" t="s">
        <v>72</v>
      </c>
      <c r="K37" s="19">
        <v>330</v>
      </c>
      <c r="L37" s="20"/>
      <c r="M37" s="27" t="str">
        <f t="shared" ref="M37:M52" si="3">IF(L37*K37&gt;0,ROUND(L37,0)*K37,"")</f>
        <v/>
      </c>
    </row>
    <row r="38" spans="1:13" s="26" customFormat="1" ht="16.5" customHeight="1" thickBot="1" x14ac:dyDescent="0.3">
      <c r="A38" s="16"/>
      <c r="B38" s="17">
        <v>32</v>
      </c>
      <c r="C38" s="24" t="s">
        <v>73</v>
      </c>
      <c r="D38" s="19">
        <v>330</v>
      </c>
      <c r="E38" s="20"/>
      <c r="F38" s="35" t="str">
        <f t="shared" si="2"/>
        <v/>
      </c>
      <c r="G38" s="36"/>
      <c r="H38" s="37"/>
      <c r="I38" s="17"/>
      <c r="J38" s="18"/>
      <c r="K38" s="19"/>
      <c r="L38" s="20"/>
      <c r="M38" s="27" t="str">
        <f t="shared" si="3"/>
        <v/>
      </c>
    </row>
    <row r="39" spans="1:13" s="26" customFormat="1" ht="16.5" hidden="1" customHeight="1" x14ac:dyDescent="0.25">
      <c r="A39" s="16"/>
      <c r="B39" s="17"/>
      <c r="C39" s="24"/>
      <c r="D39" s="19"/>
      <c r="E39" s="20"/>
      <c r="F39" s="35" t="str">
        <f t="shared" si="2"/>
        <v/>
      </c>
      <c r="G39" s="36"/>
      <c r="H39" s="37"/>
      <c r="I39" s="17"/>
      <c r="J39" s="18"/>
      <c r="K39" s="19"/>
      <c r="L39" s="20"/>
      <c r="M39" s="27" t="str">
        <f t="shared" si="3"/>
        <v/>
      </c>
    </row>
    <row r="40" spans="1:13" s="26" customFormat="1" ht="16.5" hidden="1" customHeight="1" x14ac:dyDescent="0.25">
      <c r="A40" s="16"/>
      <c r="B40" s="17"/>
      <c r="C40" s="24"/>
      <c r="D40" s="19"/>
      <c r="E40" s="20"/>
      <c r="F40" s="35" t="str">
        <f t="shared" si="2"/>
        <v/>
      </c>
      <c r="G40" s="36"/>
      <c r="H40" s="37"/>
      <c r="I40" s="17"/>
      <c r="J40" s="18"/>
      <c r="K40" s="19"/>
      <c r="L40" s="20"/>
      <c r="M40" s="27" t="str">
        <f t="shared" si="3"/>
        <v/>
      </c>
    </row>
    <row r="41" spans="1:13" s="26" customFormat="1" ht="16.5" hidden="1" customHeight="1" x14ac:dyDescent="0.25">
      <c r="A41" s="16"/>
      <c r="B41" s="17"/>
      <c r="C41" s="24"/>
      <c r="D41" s="19"/>
      <c r="E41" s="20"/>
      <c r="F41" s="35" t="str">
        <f t="shared" si="2"/>
        <v/>
      </c>
      <c r="G41" s="36"/>
      <c r="H41" s="37"/>
      <c r="I41" s="17"/>
      <c r="J41" s="18"/>
      <c r="K41" s="19"/>
      <c r="L41" s="20"/>
      <c r="M41" s="27" t="str">
        <f t="shared" si="3"/>
        <v/>
      </c>
    </row>
    <row r="42" spans="1:13" s="26" customFormat="1" ht="16.5" hidden="1" customHeight="1" x14ac:dyDescent="0.25">
      <c r="A42" s="16"/>
      <c r="B42" s="17"/>
      <c r="C42" s="24"/>
      <c r="D42" s="19"/>
      <c r="E42" s="20"/>
      <c r="F42" s="35" t="str">
        <f t="shared" si="2"/>
        <v/>
      </c>
      <c r="G42" s="36"/>
      <c r="H42" s="37"/>
      <c r="I42" s="17"/>
      <c r="J42" s="34"/>
      <c r="K42" s="19"/>
      <c r="L42" s="20"/>
      <c r="M42" s="27" t="str">
        <f t="shared" si="3"/>
        <v/>
      </c>
    </row>
    <row r="43" spans="1:13" s="26" customFormat="1" ht="16.5" hidden="1" customHeight="1" x14ac:dyDescent="0.25">
      <c r="A43" s="16"/>
      <c r="B43" s="17"/>
      <c r="C43" s="24"/>
      <c r="D43" s="19"/>
      <c r="E43" s="20"/>
      <c r="F43" s="35" t="str">
        <f t="shared" si="2"/>
        <v/>
      </c>
      <c r="G43" s="36"/>
      <c r="H43" s="37"/>
      <c r="I43" s="17"/>
      <c r="J43" s="18"/>
      <c r="K43" s="19"/>
      <c r="L43" s="20"/>
      <c r="M43" s="27" t="str">
        <f t="shared" si="3"/>
        <v/>
      </c>
    </row>
    <row r="44" spans="1:13" s="26" customFormat="1" ht="16.5" hidden="1" customHeight="1" x14ac:dyDescent="0.25">
      <c r="A44" s="16"/>
      <c r="B44" s="17"/>
      <c r="C44" s="24"/>
      <c r="D44" s="19"/>
      <c r="E44" s="20"/>
      <c r="F44" s="35" t="str">
        <f t="shared" si="2"/>
        <v/>
      </c>
      <c r="G44" s="36"/>
      <c r="H44" s="37"/>
      <c r="I44" s="17"/>
      <c r="J44" s="18"/>
      <c r="K44" s="19"/>
      <c r="L44" s="20"/>
      <c r="M44" s="27" t="str">
        <f t="shared" si="3"/>
        <v/>
      </c>
    </row>
    <row r="45" spans="1:13" s="26" customFormat="1" ht="16.5" hidden="1" customHeight="1" x14ac:dyDescent="0.25">
      <c r="A45" s="16"/>
      <c r="B45" s="17"/>
      <c r="C45" s="24"/>
      <c r="D45" s="19"/>
      <c r="E45" s="20"/>
      <c r="F45" s="35" t="str">
        <f t="shared" si="2"/>
        <v/>
      </c>
      <c r="G45" s="36"/>
      <c r="H45" s="37"/>
      <c r="I45" s="17"/>
      <c r="J45" s="30"/>
      <c r="K45" s="19"/>
      <c r="L45" s="20"/>
      <c r="M45" s="27" t="str">
        <f t="shared" si="3"/>
        <v/>
      </c>
    </row>
    <row r="46" spans="1:13" s="26" customFormat="1" ht="16.5" hidden="1" customHeight="1" x14ac:dyDescent="0.25">
      <c r="A46" s="16"/>
      <c r="B46" s="17"/>
      <c r="C46" s="24"/>
      <c r="D46" s="19"/>
      <c r="E46" s="20"/>
      <c r="F46" s="35" t="str">
        <f t="shared" si="2"/>
        <v/>
      </c>
      <c r="G46" s="36"/>
      <c r="H46" s="37"/>
      <c r="I46" s="17"/>
      <c r="J46" s="18"/>
      <c r="K46" s="19"/>
      <c r="L46" s="20"/>
      <c r="M46" s="27" t="str">
        <f t="shared" si="3"/>
        <v/>
      </c>
    </row>
    <row r="47" spans="1:13" s="26" customFormat="1" ht="16.5" hidden="1" customHeight="1" x14ac:dyDescent="0.25">
      <c r="A47" s="16"/>
      <c r="B47" s="17"/>
      <c r="C47" s="24"/>
      <c r="D47" s="19"/>
      <c r="E47" s="20"/>
      <c r="F47" s="35" t="str">
        <f t="shared" si="2"/>
        <v/>
      </c>
      <c r="G47" s="36"/>
      <c r="H47" s="37"/>
      <c r="I47" s="17"/>
      <c r="J47" s="18"/>
      <c r="K47" s="19"/>
      <c r="L47" s="20"/>
      <c r="M47" s="27" t="str">
        <f t="shared" si="3"/>
        <v/>
      </c>
    </row>
    <row r="48" spans="1:13" s="26" customFormat="1" ht="16.5" hidden="1" customHeight="1" x14ac:dyDescent="0.25">
      <c r="A48" s="16"/>
      <c r="B48" s="17"/>
      <c r="C48" s="24"/>
      <c r="D48" s="19"/>
      <c r="E48" s="20"/>
      <c r="F48" s="35" t="str">
        <f t="shared" si="2"/>
        <v/>
      </c>
      <c r="G48" s="36"/>
      <c r="H48" s="37"/>
      <c r="I48" s="17"/>
      <c r="J48" s="18"/>
      <c r="K48" s="19"/>
      <c r="L48" s="20"/>
      <c r="M48" s="27" t="str">
        <f t="shared" si="3"/>
        <v/>
      </c>
    </row>
    <row r="49" spans="1:22" s="26" customFormat="1" ht="16.5" hidden="1" customHeight="1" x14ac:dyDescent="0.25">
      <c r="A49" s="16"/>
      <c r="B49" s="17"/>
      <c r="C49" s="30"/>
      <c r="D49" s="19"/>
      <c r="E49" s="20"/>
      <c r="F49" s="35" t="str">
        <f t="shared" si="2"/>
        <v/>
      </c>
      <c r="G49" s="36"/>
      <c r="H49" s="37"/>
      <c r="I49" s="17"/>
      <c r="J49" s="18"/>
      <c r="K49" s="19"/>
      <c r="L49" s="20"/>
      <c r="M49" s="27" t="str">
        <f t="shared" si="3"/>
        <v/>
      </c>
    </row>
    <row r="50" spans="1:22" s="26" customFormat="1" ht="16.5" hidden="1" customHeight="1" x14ac:dyDescent="0.25">
      <c r="A50" s="16"/>
      <c r="B50" s="17"/>
      <c r="C50" s="30"/>
      <c r="D50" s="19"/>
      <c r="E50" s="20"/>
      <c r="F50" s="35" t="str">
        <f t="shared" si="2"/>
        <v/>
      </c>
      <c r="G50" s="36"/>
      <c r="H50" s="37"/>
      <c r="I50" s="17"/>
      <c r="J50" s="18"/>
      <c r="K50" s="19"/>
      <c r="L50" s="20"/>
      <c r="M50" s="27" t="str">
        <f t="shared" si="3"/>
        <v/>
      </c>
    </row>
    <row r="51" spans="1:22" s="26" customFormat="1" ht="16.5" hidden="1" customHeight="1" x14ac:dyDescent="0.25">
      <c r="A51" s="16"/>
      <c r="B51" s="32"/>
      <c r="C51" s="33"/>
      <c r="D51" s="19"/>
      <c r="E51" s="20"/>
      <c r="F51" s="38" t="str">
        <f t="shared" si="2"/>
        <v/>
      </c>
      <c r="G51" s="36"/>
      <c r="H51" s="37"/>
      <c r="I51" s="32"/>
      <c r="J51" s="33"/>
      <c r="K51" s="19"/>
      <c r="L51" s="20"/>
      <c r="M51" s="39" t="str">
        <f t="shared" si="3"/>
        <v/>
      </c>
    </row>
    <row r="52" spans="1:22" s="26" customFormat="1" ht="16.5" hidden="1" customHeight="1" x14ac:dyDescent="0.25">
      <c r="A52" s="16"/>
      <c r="B52" s="17"/>
      <c r="C52" s="18"/>
      <c r="D52" s="19"/>
      <c r="E52" s="20"/>
      <c r="F52" s="27" t="str">
        <f t="shared" si="0"/>
        <v/>
      </c>
      <c r="G52" s="18"/>
      <c r="H52" s="40"/>
      <c r="I52" s="17"/>
      <c r="J52" s="18"/>
      <c r="K52" s="19"/>
      <c r="L52" s="20"/>
      <c r="M52" s="27" t="str">
        <f t="shared" si="3"/>
        <v/>
      </c>
    </row>
    <row r="53" spans="1:22" s="26" customFormat="1" ht="16.5" hidden="1" customHeight="1" x14ac:dyDescent="0.25">
      <c r="A53" s="41"/>
      <c r="B53" s="42"/>
      <c r="C53" s="22"/>
      <c r="D53" s="42"/>
      <c r="E53" s="23"/>
      <c r="F53" s="43"/>
      <c r="G53" s="22"/>
      <c r="H53" s="23"/>
      <c r="I53" s="42"/>
      <c r="J53" s="22"/>
      <c r="K53" s="42"/>
      <c r="L53" s="23"/>
      <c r="M53" s="43"/>
    </row>
    <row r="54" spans="1:22" s="26" customFormat="1" ht="16.5" customHeight="1" thickBot="1" x14ac:dyDescent="0.3">
      <c r="A54" s="41"/>
      <c r="B54" s="42"/>
      <c r="C54" s="22"/>
      <c r="D54" s="42"/>
      <c r="E54" s="23"/>
      <c r="F54" s="43"/>
      <c r="G54" s="22"/>
      <c r="H54" s="23"/>
      <c r="I54" s="42"/>
      <c r="J54" s="22"/>
      <c r="K54" s="42"/>
      <c r="L54" s="23"/>
      <c r="M54" s="43"/>
    </row>
    <row r="55" spans="1:22" s="26" customFormat="1" ht="14.25" customHeight="1" thickBot="1" x14ac:dyDescent="0.3">
      <c r="A55" s="41"/>
      <c r="B55" s="119"/>
      <c r="C55" s="119"/>
      <c r="D55" s="119"/>
      <c r="E55" s="119"/>
      <c r="F55" s="119"/>
      <c r="I55" s="44"/>
      <c r="J55" s="44"/>
      <c r="K55" s="44"/>
      <c r="L55" s="23"/>
      <c r="M55" s="44"/>
      <c r="S55" s="45"/>
      <c r="U55" s="46">
        <f>IF(Q55&gt;0,IF(MOD(Q55,5)&gt;0,IF(Q56&gt;0,Q55-Q56,Q55),Q55+1-Q56),0)</f>
        <v>0</v>
      </c>
      <c r="V55" s="47">
        <f>U55*30</f>
        <v>0</v>
      </c>
    </row>
    <row r="56" spans="1:22" s="26" customFormat="1" ht="14.25" customHeight="1" thickBot="1" x14ac:dyDescent="0.6">
      <c r="A56" s="16"/>
      <c r="B56" s="48"/>
      <c r="C56" s="49"/>
      <c r="D56" s="49"/>
      <c r="E56" s="49"/>
      <c r="F56" s="49"/>
      <c r="G56" s="50"/>
      <c r="H56" s="50"/>
      <c r="I56" s="120" t="str">
        <f>IF(P6&gt;0,P6 &amp; "                        ","")</f>
        <v/>
      </c>
      <c r="J56" s="120"/>
      <c r="K56" s="120"/>
      <c r="L56" s="120"/>
      <c r="M56" s="120"/>
      <c r="N56" s="51"/>
      <c r="O56" s="52">
        <f>Q6</f>
        <v>0</v>
      </c>
      <c r="P56" s="53" t="s">
        <v>74</v>
      </c>
      <c r="Q56" s="51"/>
      <c r="R56" s="51"/>
      <c r="S56" s="54"/>
      <c r="T56" s="51"/>
      <c r="U56" s="51"/>
      <c r="V56" s="51"/>
    </row>
    <row r="57" spans="1:22" s="26" customFormat="1" ht="13.5" customHeight="1" thickBot="1" x14ac:dyDescent="0.6">
      <c r="A57" s="16"/>
      <c r="B57" s="48"/>
      <c r="C57" s="49"/>
      <c r="D57" s="49"/>
      <c r="E57" s="49"/>
      <c r="F57" s="49"/>
      <c r="G57" s="5"/>
      <c r="H57" s="5"/>
      <c r="I57" s="120"/>
      <c r="J57" s="120"/>
      <c r="K57" s="120"/>
      <c r="L57" s="120"/>
      <c r="M57" s="120"/>
      <c r="N57" s="51"/>
      <c r="O57" s="51"/>
      <c r="P57" s="51"/>
      <c r="Q57" s="51"/>
      <c r="R57" s="51"/>
      <c r="S57" s="54"/>
      <c r="T57" s="51"/>
      <c r="U57" s="51"/>
      <c r="V57" s="51"/>
    </row>
    <row r="58" spans="1:22" s="26" customFormat="1" ht="24" customHeight="1" thickBot="1" x14ac:dyDescent="0.6">
      <c r="A58" s="16"/>
      <c r="B58" s="48"/>
      <c r="C58" s="55"/>
      <c r="D58" s="55"/>
      <c r="E58" s="56"/>
      <c r="F58" s="57"/>
      <c r="G58" s="5"/>
      <c r="H58" s="58"/>
      <c r="I58" s="54"/>
      <c r="J58" s="120" t="str">
        <f>IF(R6&gt;0,R6 &amp; "  ","")</f>
        <v/>
      </c>
      <c r="K58" s="120"/>
      <c r="L58" s="59"/>
      <c r="M58" s="54"/>
      <c r="N58" s="51"/>
      <c r="O58" s="60" t="s">
        <v>75</v>
      </c>
      <c r="P58" s="51"/>
      <c r="Q58" s="51"/>
      <c r="R58" s="51"/>
      <c r="S58" s="54"/>
      <c r="T58" s="51"/>
      <c r="U58" s="51"/>
      <c r="V58" s="51"/>
    </row>
    <row r="59" spans="1:22" s="26" customFormat="1" ht="16.2" customHeight="1" thickBot="1" x14ac:dyDescent="0.6">
      <c r="A59" s="16"/>
      <c r="B59" s="48"/>
      <c r="C59" s="61"/>
      <c r="D59" s="61"/>
      <c r="E59" s="61"/>
      <c r="F59" s="61"/>
      <c r="G59" s="5"/>
      <c r="H59" s="58"/>
      <c r="I59" s="62"/>
      <c r="J59" s="120"/>
      <c r="K59" s="120"/>
      <c r="L59" s="62"/>
      <c r="M59" s="62"/>
      <c r="N59" s="51"/>
      <c r="O59" s="63" t="s">
        <v>76</v>
      </c>
      <c r="P59" s="51"/>
      <c r="Q59" s="51"/>
      <c r="R59" s="51"/>
      <c r="S59" s="51"/>
      <c r="T59" s="51"/>
      <c r="U59" s="51"/>
      <c r="V59" s="51"/>
    </row>
    <row r="60" spans="1:22" s="26" customFormat="1" ht="16.2" customHeight="1" thickBot="1" x14ac:dyDescent="0.6">
      <c r="A60" s="16"/>
      <c r="B60" s="48"/>
      <c r="C60" s="64"/>
      <c r="D60" s="64"/>
      <c r="E60" s="64"/>
      <c r="F60" s="64"/>
      <c r="G60" s="5"/>
      <c r="H60" s="58"/>
      <c r="I60" s="62"/>
      <c r="J60" s="62"/>
      <c r="K60" s="62"/>
      <c r="L60" s="62"/>
      <c r="M60" s="62"/>
      <c r="N60" s="51"/>
      <c r="O60" s="63" t="s">
        <v>77</v>
      </c>
      <c r="P60" s="51"/>
      <c r="Q60" s="51"/>
      <c r="R60" s="51"/>
      <c r="S60" s="51"/>
      <c r="T60" s="51"/>
      <c r="U60" s="51"/>
      <c r="V60" s="51"/>
    </row>
    <row r="61" spans="1:22" s="26" customFormat="1" ht="10.5" customHeight="1" thickBot="1" x14ac:dyDescent="0.6">
      <c r="A61" s="16"/>
      <c r="B61" s="48"/>
      <c r="C61" s="64"/>
      <c r="D61" s="64"/>
      <c r="E61" s="64"/>
      <c r="F61" s="64"/>
      <c r="G61" s="5"/>
      <c r="H61" s="58"/>
      <c r="I61" s="51"/>
      <c r="J61" s="51"/>
      <c r="K61" s="51"/>
      <c r="L61" s="51"/>
      <c r="M61" s="51"/>
      <c r="N61" s="51"/>
      <c r="O61" s="65" t="str">
        <f>IF(Q55&gt;=5,IF(S55-S56&lt;&gt;S58,"***ท่านมีสิทธิ์ได้รับของแถมอีก 1 ชุด  กรุณาเลือกของแถม เพิ่ม อีก 1 ชุด***",""),"")</f>
        <v/>
      </c>
      <c r="P61" s="51"/>
      <c r="Q61" s="51"/>
      <c r="R61" s="51"/>
      <c r="S61" s="51"/>
      <c r="T61" s="51"/>
      <c r="U61" s="51"/>
      <c r="V61" s="51"/>
    </row>
    <row r="62" spans="1:22" s="26" customFormat="1" ht="16.2" customHeight="1" thickBot="1" x14ac:dyDescent="0.6">
      <c r="A62" s="16"/>
      <c r="B62" s="48"/>
      <c r="C62" s="64"/>
      <c r="D62" s="64"/>
      <c r="E62" s="64"/>
      <c r="F62" s="64"/>
      <c r="G62" s="5"/>
      <c r="H62" s="58"/>
      <c r="I62" s="66"/>
      <c r="J62" s="66"/>
      <c r="K62" s="66"/>
      <c r="L62" s="66"/>
      <c r="M62" s="66"/>
      <c r="N62" s="51"/>
      <c r="O62" s="63" t="s">
        <v>78</v>
      </c>
      <c r="P62" s="51"/>
      <c r="Q62" s="51"/>
      <c r="R62" s="51"/>
      <c r="S62" s="51"/>
      <c r="T62" s="51"/>
      <c r="U62" s="51"/>
      <c r="V62" s="51"/>
    </row>
    <row r="63" spans="1:22" s="26" customFormat="1" ht="16.2" customHeight="1" thickBot="1" x14ac:dyDescent="0.6">
      <c r="A63" s="16"/>
      <c r="B63" s="48"/>
      <c r="C63" s="64"/>
      <c r="D63" s="64"/>
      <c r="E63" s="64"/>
      <c r="F63" s="64"/>
      <c r="G63" s="5"/>
      <c r="H63" s="58"/>
      <c r="I63" s="67"/>
      <c r="J63" s="121" t="str">
        <f>IF(O66&lt;&gt;0,O66,"")</f>
        <v/>
      </c>
      <c r="K63" s="121"/>
      <c r="L63" s="67"/>
      <c r="M63" s="67"/>
      <c r="N63" s="51"/>
      <c r="O63" s="68">
        <v>0</v>
      </c>
      <c r="P63" s="69">
        <f>IF(Q6&gt;=41,0,O63)</f>
        <v>0</v>
      </c>
      <c r="Q63" s="51"/>
      <c r="R63" s="51"/>
      <c r="S63" s="70" t="str">
        <f>IF(P63=0,IF(TRIM(J58)&lt;&gt;"","x",""),"")</f>
        <v/>
      </c>
      <c r="T63" s="71" t="str">
        <f>IF(P63&lt;&gt;0,IF(TRIM(J58)&lt;&gt;"","x",""),"")</f>
        <v/>
      </c>
      <c r="U63" s="51"/>
      <c r="V63" s="51"/>
    </row>
    <row r="64" spans="1:22" s="26" customFormat="1" ht="15.75" customHeight="1" thickBot="1" x14ac:dyDescent="0.6">
      <c r="A64" s="16"/>
      <c r="B64" s="48"/>
      <c r="C64" s="64"/>
      <c r="D64" s="64"/>
      <c r="E64" s="64"/>
      <c r="F64" s="64"/>
      <c r="G64" s="5"/>
      <c r="H64" s="58"/>
      <c r="I64" s="67"/>
      <c r="J64" s="67"/>
      <c r="K64" s="67"/>
      <c r="L64" s="67"/>
      <c r="M64" s="67"/>
      <c r="N64" s="51"/>
      <c r="O64" s="51"/>
      <c r="P64" s="51"/>
      <c r="Q64" s="51"/>
      <c r="R64" s="51"/>
      <c r="S64" s="51"/>
      <c r="T64" s="51"/>
      <c r="U64" s="51"/>
      <c r="V64" s="51"/>
    </row>
    <row r="65" spans="1:26" s="48" customFormat="1" ht="18" customHeight="1" thickBot="1" x14ac:dyDescent="0.8">
      <c r="A65" s="72"/>
      <c r="C65" s="64"/>
      <c r="D65" s="64"/>
      <c r="E65" s="64"/>
      <c r="F65" s="64"/>
      <c r="G65" s="5"/>
      <c r="H65" s="58"/>
      <c r="I65" s="73"/>
      <c r="J65" s="120" t="str">
        <f>IF(TRIM(J63)&lt;&gt;"",IF(J63&lt;&gt;0,J63+J58,""),"")</f>
        <v/>
      </c>
      <c r="K65" s="120"/>
      <c r="L65" s="73"/>
      <c r="M65" s="73"/>
      <c r="N65" s="73"/>
      <c r="O65" s="74"/>
      <c r="P65" s="74"/>
      <c r="Q65" s="74"/>
      <c r="R65" s="74"/>
      <c r="S65" s="74"/>
      <c r="T65" s="74"/>
      <c r="U65" s="74"/>
      <c r="V65" s="74"/>
    </row>
    <row r="66" spans="1:26" s="48" customFormat="1" ht="22.5" customHeight="1" thickBot="1" x14ac:dyDescent="0.8">
      <c r="A66" s="72"/>
      <c r="C66" s="64"/>
      <c r="D66" s="64"/>
      <c r="E66" s="64"/>
      <c r="F66" s="64"/>
      <c r="G66" s="5"/>
      <c r="H66" s="75"/>
      <c r="N66" s="76"/>
      <c r="O66" s="77">
        <f>IF(P63=0,[1]caldata!G31,[1]caldata!H31)</f>
        <v>0</v>
      </c>
    </row>
    <row r="67" spans="1:26" s="48" customFormat="1" ht="15.6" customHeight="1" thickBot="1" x14ac:dyDescent="0.8">
      <c r="A67" s="72"/>
      <c r="B67" s="78"/>
      <c r="C67" s="64"/>
      <c r="D67" s="64"/>
      <c r="E67" s="64"/>
      <c r="F67" s="64"/>
      <c r="N67" s="64"/>
      <c r="O67" s="76"/>
      <c r="P67" s="76"/>
      <c r="Q67" s="76"/>
      <c r="R67" s="76"/>
      <c r="S67" s="76"/>
      <c r="T67" s="79"/>
      <c r="U67" s="80"/>
      <c r="V67" s="81"/>
      <c r="W67" s="81"/>
      <c r="X67" s="81"/>
      <c r="Y67" s="81"/>
      <c r="Z67" s="81"/>
    </row>
    <row r="68" spans="1:26" s="48" customFormat="1" ht="15.6" customHeight="1" thickBot="1" x14ac:dyDescent="0.3">
      <c r="A68" s="72"/>
      <c r="B68" s="78"/>
      <c r="C68" s="82"/>
      <c r="D68" s="78"/>
      <c r="E68" s="83"/>
      <c r="F68" s="84" t="str">
        <f>IF(E68*D68&gt;0,ROUND(E68,0)*D68,"")</f>
        <v/>
      </c>
      <c r="N68" s="64"/>
      <c r="S68" s="85"/>
      <c r="T68" s="79"/>
    </row>
    <row r="69" spans="1:26" s="48" customFormat="1" ht="15.6" customHeight="1" thickBot="1" x14ac:dyDescent="0.3">
      <c r="A69" s="72"/>
      <c r="B69" s="86"/>
      <c r="N69" s="64"/>
      <c r="S69" s="87"/>
      <c r="T69" s="79"/>
    </row>
    <row r="70" spans="1:26" s="48" customFormat="1" ht="30.75" customHeight="1" thickBot="1" x14ac:dyDescent="0.3">
      <c r="A70" s="72"/>
      <c r="B70" s="86"/>
      <c r="N70" s="64"/>
      <c r="S70" s="87"/>
      <c r="T70" s="79"/>
    </row>
    <row r="71" spans="1:26" s="48" customFormat="1" ht="27.75" customHeight="1" thickBot="1" x14ac:dyDescent="0.65">
      <c r="A71" s="72"/>
      <c r="B71" s="85"/>
      <c r="C71" s="114" t="s">
        <v>79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64"/>
      <c r="S71" s="64"/>
      <c r="T71" s="64"/>
    </row>
    <row r="72" spans="1:26" s="48" customFormat="1" ht="15.6" customHeight="1" thickBot="1" x14ac:dyDescent="0.3">
      <c r="A72" s="72"/>
      <c r="C72" s="114" t="s">
        <v>80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64"/>
      <c r="S72" s="85"/>
      <c r="T72" s="79"/>
    </row>
    <row r="73" spans="1:26" s="48" customFormat="1" ht="15.6" customHeight="1" thickBot="1" x14ac:dyDescent="0.3">
      <c r="A73" s="72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64"/>
      <c r="S73" s="64"/>
      <c r="T73" s="64"/>
      <c r="U73" s="64"/>
    </row>
    <row r="74" spans="1:26" s="48" customFormat="1" ht="15.6" customHeight="1" thickBot="1" x14ac:dyDescent="0.3">
      <c r="A74" s="72"/>
      <c r="C74" s="114" t="s">
        <v>81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64"/>
      <c r="S74" s="55"/>
      <c r="T74" s="55"/>
      <c r="U74" s="55"/>
    </row>
    <row r="75" spans="1:26" s="48" customFormat="1" ht="15.6" customHeight="1" x14ac:dyDescent="0.25">
      <c r="A75" s="72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64"/>
      <c r="S75" s="88"/>
      <c r="T75" s="79"/>
    </row>
    <row r="76" spans="1:26" s="48" customFormat="1" ht="10.5" hidden="1" customHeight="1" x14ac:dyDescent="0.25">
      <c r="A76" s="89"/>
      <c r="C76" s="114" t="s">
        <v>82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64"/>
      <c r="S76" s="90"/>
      <c r="T76" s="79"/>
      <c r="U76" s="80"/>
      <c r="V76" s="81"/>
      <c r="W76" s="81"/>
      <c r="X76" s="81"/>
      <c r="Y76" s="81"/>
      <c r="Z76" s="81"/>
    </row>
    <row r="77" spans="1:26" s="48" customFormat="1" ht="28.5" customHeight="1" x14ac:dyDescent="0.25">
      <c r="A77" s="91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</row>
    <row r="78" spans="1:26" s="48" customFormat="1" ht="15.6" customHeight="1" x14ac:dyDescent="0.25">
      <c r="A78" s="92"/>
      <c r="C78" s="114" t="s">
        <v>83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</row>
    <row r="79" spans="1:26" s="48" customFormat="1" ht="15" customHeight="1" x14ac:dyDescent="0.25">
      <c r="A79" s="92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</row>
    <row r="80" spans="1:26" s="48" customFormat="1" ht="15.6" customHeight="1" x14ac:dyDescent="0.25">
      <c r="A80" s="93"/>
      <c r="C80" s="114" t="s">
        <v>84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</row>
    <row r="81" spans="1:13" s="48" customFormat="1" ht="15.6" customHeight="1" x14ac:dyDescent="0.25">
      <c r="A81" s="9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</row>
    <row r="82" spans="1:13" ht="15.6" customHeight="1" x14ac:dyDescent="0.45">
      <c r="A82" s="94"/>
    </row>
    <row r="83" spans="1:13" ht="15.6" customHeight="1" x14ac:dyDescent="0.45">
      <c r="A83" s="94"/>
      <c r="B83" s="61"/>
      <c r="H83" s="95"/>
      <c r="I83" s="95"/>
      <c r="J83" s="95"/>
      <c r="K83" s="95"/>
      <c r="L83" s="95"/>
      <c r="M83" s="95"/>
    </row>
    <row r="84" spans="1:13" ht="12.75" customHeight="1" x14ac:dyDescent="0.3">
      <c r="B84" s="64"/>
      <c r="H84" s="96"/>
      <c r="I84" s="96"/>
      <c r="J84" s="96"/>
      <c r="K84" s="96"/>
      <c r="L84" s="96"/>
      <c r="M84" s="96"/>
    </row>
    <row r="85" spans="1:13" ht="20.399999999999999" x14ac:dyDescent="0.25">
      <c r="B85" s="64"/>
    </row>
    <row r="86" spans="1:13" ht="20.399999999999999" x14ac:dyDescent="0.25">
      <c r="B86" s="64"/>
    </row>
    <row r="87" spans="1:13" ht="20.399999999999999" x14ac:dyDescent="0.25">
      <c r="B87" s="64"/>
    </row>
    <row r="88" spans="1:13" ht="20.399999999999999" x14ac:dyDescent="0.25">
      <c r="B88" s="64"/>
    </row>
    <row r="89" spans="1:13" ht="20.399999999999999" x14ac:dyDescent="0.25">
      <c r="B89" s="64"/>
    </row>
    <row r="90" spans="1:13" ht="20.399999999999999" x14ac:dyDescent="0.25">
      <c r="B90" s="64"/>
    </row>
    <row r="91" spans="1:13" ht="20.399999999999999" x14ac:dyDescent="0.25">
      <c r="B91" s="64"/>
    </row>
    <row r="92" spans="1:13" ht="27" customHeight="1" x14ac:dyDescent="0.25">
      <c r="B92" s="64"/>
      <c r="C92" s="64"/>
      <c r="D92" s="64"/>
      <c r="E92" s="64"/>
      <c r="F92" s="64"/>
    </row>
    <row r="93" spans="1:13" ht="26.25" customHeight="1" x14ac:dyDescent="0.25">
      <c r="B93" s="64"/>
      <c r="C93" s="64"/>
      <c r="D93" s="64"/>
      <c r="E93" s="64"/>
      <c r="F93" s="64"/>
    </row>
    <row r="94" spans="1:13" x14ac:dyDescent="0.25">
      <c r="B94" s="48"/>
      <c r="C94" s="48"/>
      <c r="D94" s="48"/>
      <c r="E94" s="48"/>
      <c r="F94" s="48"/>
    </row>
    <row r="95" spans="1:13" x14ac:dyDescent="0.25">
      <c r="B95" s="48"/>
      <c r="C95" s="48"/>
      <c r="D95" s="48"/>
      <c r="E95" s="48"/>
      <c r="F95" s="48"/>
    </row>
    <row r="99" ht="51.75" customHeight="1" x14ac:dyDescent="0.25"/>
  </sheetData>
  <protectedRanges>
    <protectedRange sqref="L7:L37" name="ช่วง2"/>
    <protectedRange sqref="E7:E38" name="ช่วง1"/>
    <protectedRange sqref="C71:M81" name="ช่วง3"/>
  </protectedRanges>
  <mergeCells count="17">
    <mergeCell ref="C72:M73"/>
    <mergeCell ref="C74:M75"/>
    <mergeCell ref="C76:M77"/>
    <mergeCell ref="C78:M79"/>
    <mergeCell ref="C80:M81"/>
    <mergeCell ref="C71:M71"/>
    <mergeCell ref="B1:M1"/>
    <mergeCell ref="B3:M3"/>
    <mergeCell ref="B5:B6"/>
    <mergeCell ref="C5:C6"/>
    <mergeCell ref="I5:I6"/>
    <mergeCell ref="J5:J6"/>
    <mergeCell ref="B55:F55"/>
    <mergeCell ref="I56:M57"/>
    <mergeCell ref="J58:K59"/>
    <mergeCell ref="J63:K63"/>
    <mergeCell ref="J65:K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94CA-3FBA-432C-99C1-83512EB809DC}">
  <sheetPr codeName="Sheet2"/>
  <dimension ref="A1:L65"/>
  <sheetViews>
    <sheetView topLeftCell="A45" workbookViewId="0">
      <selection activeCell="C33" sqref="C33"/>
    </sheetView>
  </sheetViews>
  <sheetFormatPr defaultRowHeight="13.8" x14ac:dyDescent="0.25"/>
  <cols>
    <col min="1" max="1" width="4.69921875" customWidth="1"/>
    <col min="2" max="2" width="55.69921875" customWidth="1"/>
    <col min="3" max="3" width="9.69921875" customWidth="1"/>
    <col min="4" max="4" width="11.69921875" style="106" customWidth="1"/>
    <col min="5" max="5" width="9.69921875" bestFit="1" customWidth="1"/>
    <col min="6" max="6" width="1.69921875" customWidth="1"/>
    <col min="7" max="7" width="4.69921875" customWidth="1"/>
    <col min="8" max="8" width="55.69921875" customWidth="1"/>
    <col min="9" max="9" width="9.69921875" customWidth="1"/>
    <col min="10" max="10" width="11.69921875" style="106" customWidth="1"/>
    <col min="11" max="11" width="9.69921875" customWidth="1"/>
    <col min="257" max="257" width="12.8984375" customWidth="1"/>
    <col min="258" max="258" width="56.3984375" bestFit="1" customWidth="1"/>
    <col min="259" max="259" width="14.09765625" customWidth="1"/>
    <col min="260" max="260" width="21.296875" bestFit="1" customWidth="1"/>
    <col min="261" max="261" width="10.59765625" bestFit="1" customWidth="1"/>
    <col min="264" max="264" width="20.69921875" bestFit="1" customWidth="1"/>
    <col min="513" max="513" width="12.8984375" customWidth="1"/>
    <col min="514" max="514" width="56.3984375" bestFit="1" customWidth="1"/>
    <col min="515" max="515" width="14.09765625" customWidth="1"/>
    <col min="516" max="516" width="21.296875" bestFit="1" customWidth="1"/>
    <col min="517" max="517" width="10.59765625" bestFit="1" customWidth="1"/>
    <col min="520" max="520" width="20.69921875" bestFit="1" customWidth="1"/>
    <col min="769" max="769" width="12.8984375" customWidth="1"/>
    <col min="770" max="770" width="56.3984375" bestFit="1" customWidth="1"/>
    <col min="771" max="771" width="14.09765625" customWidth="1"/>
    <col min="772" max="772" width="21.296875" bestFit="1" customWidth="1"/>
    <col min="773" max="773" width="10.59765625" bestFit="1" customWidth="1"/>
    <col min="776" max="776" width="20.69921875" bestFit="1" customWidth="1"/>
    <col min="1025" max="1025" width="12.8984375" customWidth="1"/>
    <col min="1026" max="1026" width="56.3984375" bestFit="1" customWidth="1"/>
    <col min="1027" max="1027" width="14.09765625" customWidth="1"/>
    <col min="1028" max="1028" width="21.296875" bestFit="1" customWidth="1"/>
    <col min="1029" max="1029" width="10.59765625" bestFit="1" customWidth="1"/>
    <col min="1032" max="1032" width="20.69921875" bestFit="1" customWidth="1"/>
    <col min="1281" max="1281" width="12.8984375" customWidth="1"/>
    <col min="1282" max="1282" width="56.3984375" bestFit="1" customWidth="1"/>
    <col min="1283" max="1283" width="14.09765625" customWidth="1"/>
    <col min="1284" max="1284" width="21.296875" bestFit="1" customWidth="1"/>
    <col min="1285" max="1285" width="10.59765625" bestFit="1" customWidth="1"/>
    <col min="1288" max="1288" width="20.69921875" bestFit="1" customWidth="1"/>
    <col min="1537" max="1537" width="12.8984375" customWidth="1"/>
    <col min="1538" max="1538" width="56.3984375" bestFit="1" customWidth="1"/>
    <col min="1539" max="1539" width="14.09765625" customWidth="1"/>
    <col min="1540" max="1540" width="21.296875" bestFit="1" customWidth="1"/>
    <col min="1541" max="1541" width="10.59765625" bestFit="1" customWidth="1"/>
    <col min="1544" max="1544" width="20.69921875" bestFit="1" customWidth="1"/>
    <col min="1793" max="1793" width="12.8984375" customWidth="1"/>
    <col min="1794" max="1794" width="56.3984375" bestFit="1" customWidth="1"/>
    <col min="1795" max="1795" width="14.09765625" customWidth="1"/>
    <col min="1796" max="1796" width="21.296875" bestFit="1" customWidth="1"/>
    <col min="1797" max="1797" width="10.59765625" bestFit="1" customWidth="1"/>
    <col min="1800" max="1800" width="20.69921875" bestFit="1" customWidth="1"/>
    <col min="2049" max="2049" width="12.8984375" customWidth="1"/>
    <col min="2050" max="2050" width="56.3984375" bestFit="1" customWidth="1"/>
    <col min="2051" max="2051" width="14.09765625" customWidth="1"/>
    <col min="2052" max="2052" width="21.296875" bestFit="1" customWidth="1"/>
    <col min="2053" max="2053" width="10.59765625" bestFit="1" customWidth="1"/>
    <col min="2056" max="2056" width="20.69921875" bestFit="1" customWidth="1"/>
    <col min="2305" max="2305" width="12.8984375" customWidth="1"/>
    <col min="2306" max="2306" width="56.3984375" bestFit="1" customWidth="1"/>
    <col min="2307" max="2307" width="14.09765625" customWidth="1"/>
    <col min="2308" max="2308" width="21.296875" bestFit="1" customWidth="1"/>
    <col min="2309" max="2309" width="10.59765625" bestFit="1" customWidth="1"/>
    <col min="2312" max="2312" width="20.69921875" bestFit="1" customWidth="1"/>
    <col min="2561" max="2561" width="12.8984375" customWidth="1"/>
    <col min="2562" max="2562" width="56.3984375" bestFit="1" customWidth="1"/>
    <col min="2563" max="2563" width="14.09765625" customWidth="1"/>
    <col min="2564" max="2564" width="21.296875" bestFit="1" customWidth="1"/>
    <col min="2565" max="2565" width="10.59765625" bestFit="1" customWidth="1"/>
    <col min="2568" max="2568" width="20.69921875" bestFit="1" customWidth="1"/>
    <col min="2817" max="2817" width="12.8984375" customWidth="1"/>
    <col min="2818" max="2818" width="56.3984375" bestFit="1" customWidth="1"/>
    <col min="2819" max="2819" width="14.09765625" customWidth="1"/>
    <col min="2820" max="2820" width="21.296875" bestFit="1" customWidth="1"/>
    <col min="2821" max="2821" width="10.59765625" bestFit="1" customWidth="1"/>
    <col min="2824" max="2824" width="20.69921875" bestFit="1" customWidth="1"/>
    <col min="3073" max="3073" width="12.8984375" customWidth="1"/>
    <col min="3074" max="3074" width="56.3984375" bestFit="1" customWidth="1"/>
    <col min="3075" max="3075" width="14.09765625" customWidth="1"/>
    <col min="3076" max="3076" width="21.296875" bestFit="1" customWidth="1"/>
    <col min="3077" max="3077" width="10.59765625" bestFit="1" customWidth="1"/>
    <col min="3080" max="3080" width="20.69921875" bestFit="1" customWidth="1"/>
    <col min="3329" max="3329" width="12.8984375" customWidth="1"/>
    <col min="3330" max="3330" width="56.3984375" bestFit="1" customWidth="1"/>
    <col min="3331" max="3331" width="14.09765625" customWidth="1"/>
    <col min="3332" max="3332" width="21.296875" bestFit="1" customWidth="1"/>
    <col min="3333" max="3333" width="10.59765625" bestFit="1" customWidth="1"/>
    <col min="3336" max="3336" width="20.69921875" bestFit="1" customWidth="1"/>
    <col min="3585" max="3585" width="12.8984375" customWidth="1"/>
    <col min="3586" max="3586" width="56.3984375" bestFit="1" customWidth="1"/>
    <col min="3587" max="3587" width="14.09765625" customWidth="1"/>
    <col min="3588" max="3588" width="21.296875" bestFit="1" customWidth="1"/>
    <col min="3589" max="3589" width="10.59765625" bestFit="1" customWidth="1"/>
    <col min="3592" max="3592" width="20.69921875" bestFit="1" customWidth="1"/>
    <col min="3841" max="3841" width="12.8984375" customWidth="1"/>
    <col min="3842" max="3842" width="56.3984375" bestFit="1" customWidth="1"/>
    <col min="3843" max="3843" width="14.09765625" customWidth="1"/>
    <col min="3844" max="3844" width="21.296875" bestFit="1" customWidth="1"/>
    <col min="3845" max="3845" width="10.59765625" bestFit="1" customWidth="1"/>
    <col min="3848" max="3848" width="20.69921875" bestFit="1" customWidth="1"/>
    <col min="4097" max="4097" width="12.8984375" customWidth="1"/>
    <col min="4098" max="4098" width="56.3984375" bestFit="1" customWidth="1"/>
    <col min="4099" max="4099" width="14.09765625" customWidth="1"/>
    <col min="4100" max="4100" width="21.296875" bestFit="1" customWidth="1"/>
    <col min="4101" max="4101" width="10.59765625" bestFit="1" customWidth="1"/>
    <col min="4104" max="4104" width="20.69921875" bestFit="1" customWidth="1"/>
    <col min="4353" max="4353" width="12.8984375" customWidth="1"/>
    <col min="4354" max="4354" width="56.3984375" bestFit="1" customWidth="1"/>
    <col min="4355" max="4355" width="14.09765625" customWidth="1"/>
    <col min="4356" max="4356" width="21.296875" bestFit="1" customWidth="1"/>
    <col min="4357" max="4357" width="10.59765625" bestFit="1" customWidth="1"/>
    <col min="4360" max="4360" width="20.69921875" bestFit="1" customWidth="1"/>
    <col min="4609" max="4609" width="12.8984375" customWidth="1"/>
    <col min="4610" max="4610" width="56.3984375" bestFit="1" customWidth="1"/>
    <col min="4611" max="4611" width="14.09765625" customWidth="1"/>
    <col min="4612" max="4612" width="21.296875" bestFit="1" customWidth="1"/>
    <col min="4613" max="4613" width="10.59765625" bestFit="1" customWidth="1"/>
    <col min="4616" max="4616" width="20.69921875" bestFit="1" customWidth="1"/>
    <col min="4865" max="4865" width="12.8984375" customWidth="1"/>
    <col min="4866" max="4866" width="56.3984375" bestFit="1" customWidth="1"/>
    <col min="4867" max="4867" width="14.09765625" customWidth="1"/>
    <col min="4868" max="4868" width="21.296875" bestFit="1" customWidth="1"/>
    <col min="4869" max="4869" width="10.59765625" bestFit="1" customWidth="1"/>
    <col min="4872" max="4872" width="20.69921875" bestFit="1" customWidth="1"/>
    <col min="5121" max="5121" width="12.8984375" customWidth="1"/>
    <col min="5122" max="5122" width="56.3984375" bestFit="1" customWidth="1"/>
    <col min="5123" max="5123" width="14.09765625" customWidth="1"/>
    <col min="5124" max="5124" width="21.296875" bestFit="1" customWidth="1"/>
    <col min="5125" max="5125" width="10.59765625" bestFit="1" customWidth="1"/>
    <col min="5128" max="5128" width="20.69921875" bestFit="1" customWidth="1"/>
    <col min="5377" max="5377" width="12.8984375" customWidth="1"/>
    <col min="5378" max="5378" width="56.3984375" bestFit="1" customWidth="1"/>
    <col min="5379" max="5379" width="14.09765625" customWidth="1"/>
    <col min="5380" max="5380" width="21.296875" bestFit="1" customWidth="1"/>
    <col min="5381" max="5381" width="10.59765625" bestFit="1" customWidth="1"/>
    <col min="5384" max="5384" width="20.69921875" bestFit="1" customWidth="1"/>
    <col min="5633" max="5633" width="12.8984375" customWidth="1"/>
    <col min="5634" max="5634" width="56.3984375" bestFit="1" customWidth="1"/>
    <col min="5635" max="5635" width="14.09765625" customWidth="1"/>
    <col min="5636" max="5636" width="21.296875" bestFit="1" customWidth="1"/>
    <col min="5637" max="5637" width="10.59765625" bestFit="1" customWidth="1"/>
    <col min="5640" max="5640" width="20.69921875" bestFit="1" customWidth="1"/>
    <col min="5889" max="5889" width="12.8984375" customWidth="1"/>
    <col min="5890" max="5890" width="56.3984375" bestFit="1" customWidth="1"/>
    <col min="5891" max="5891" width="14.09765625" customWidth="1"/>
    <col min="5892" max="5892" width="21.296875" bestFit="1" customWidth="1"/>
    <col min="5893" max="5893" width="10.59765625" bestFit="1" customWidth="1"/>
    <col min="5896" max="5896" width="20.69921875" bestFit="1" customWidth="1"/>
    <col min="6145" max="6145" width="12.8984375" customWidth="1"/>
    <col min="6146" max="6146" width="56.3984375" bestFit="1" customWidth="1"/>
    <col min="6147" max="6147" width="14.09765625" customWidth="1"/>
    <col min="6148" max="6148" width="21.296875" bestFit="1" customWidth="1"/>
    <col min="6149" max="6149" width="10.59765625" bestFit="1" customWidth="1"/>
    <col min="6152" max="6152" width="20.69921875" bestFit="1" customWidth="1"/>
    <col min="6401" max="6401" width="12.8984375" customWidth="1"/>
    <col min="6402" max="6402" width="56.3984375" bestFit="1" customWidth="1"/>
    <col min="6403" max="6403" width="14.09765625" customWidth="1"/>
    <col min="6404" max="6404" width="21.296875" bestFit="1" customWidth="1"/>
    <col min="6405" max="6405" width="10.59765625" bestFit="1" customWidth="1"/>
    <col min="6408" max="6408" width="20.69921875" bestFit="1" customWidth="1"/>
    <col min="6657" max="6657" width="12.8984375" customWidth="1"/>
    <col min="6658" max="6658" width="56.3984375" bestFit="1" customWidth="1"/>
    <col min="6659" max="6659" width="14.09765625" customWidth="1"/>
    <col min="6660" max="6660" width="21.296875" bestFit="1" customWidth="1"/>
    <col min="6661" max="6661" width="10.59765625" bestFit="1" customWidth="1"/>
    <col min="6664" max="6664" width="20.69921875" bestFit="1" customWidth="1"/>
    <col min="6913" max="6913" width="12.8984375" customWidth="1"/>
    <col min="6914" max="6914" width="56.3984375" bestFit="1" customWidth="1"/>
    <col min="6915" max="6915" width="14.09765625" customWidth="1"/>
    <col min="6916" max="6916" width="21.296875" bestFit="1" customWidth="1"/>
    <col min="6917" max="6917" width="10.59765625" bestFit="1" customWidth="1"/>
    <col min="6920" max="6920" width="20.69921875" bestFit="1" customWidth="1"/>
    <col min="7169" max="7169" width="12.8984375" customWidth="1"/>
    <col min="7170" max="7170" width="56.3984375" bestFit="1" customWidth="1"/>
    <col min="7171" max="7171" width="14.09765625" customWidth="1"/>
    <col min="7172" max="7172" width="21.296875" bestFit="1" customWidth="1"/>
    <col min="7173" max="7173" width="10.59765625" bestFit="1" customWidth="1"/>
    <col min="7176" max="7176" width="20.69921875" bestFit="1" customWidth="1"/>
    <col min="7425" max="7425" width="12.8984375" customWidth="1"/>
    <col min="7426" max="7426" width="56.3984375" bestFit="1" customWidth="1"/>
    <col min="7427" max="7427" width="14.09765625" customWidth="1"/>
    <col min="7428" max="7428" width="21.296875" bestFit="1" customWidth="1"/>
    <col min="7429" max="7429" width="10.59765625" bestFit="1" customWidth="1"/>
    <col min="7432" max="7432" width="20.69921875" bestFit="1" customWidth="1"/>
    <col min="7681" max="7681" width="12.8984375" customWidth="1"/>
    <col min="7682" max="7682" width="56.3984375" bestFit="1" customWidth="1"/>
    <col min="7683" max="7683" width="14.09765625" customWidth="1"/>
    <col min="7684" max="7684" width="21.296875" bestFit="1" customWidth="1"/>
    <col min="7685" max="7685" width="10.59765625" bestFit="1" customWidth="1"/>
    <col min="7688" max="7688" width="20.69921875" bestFit="1" customWidth="1"/>
    <col min="7937" max="7937" width="12.8984375" customWidth="1"/>
    <col min="7938" max="7938" width="56.3984375" bestFit="1" customWidth="1"/>
    <col min="7939" max="7939" width="14.09765625" customWidth="1"/>
    <col min="7940" max="7940" width="21.296875" bestFit="1" customWidth="1"/>
    <col min="7941" max="7941" width="10.59765625" bestFit="1" customWidth="1"/>
    <col min="7944" max="7944" width="20.69921875" bestFit="1" customWidth="1"/>
    <col min="8193" max="8193" width="12.8984375" customWidth="1"/>
    <col min="8194" max="8194" width="56.3984375" bestFit="1" customWidth="1"/>
    <col min="8195" max="8195" width="14.09765625" customWidth="1"/>
    <col min="8196" max="8196" width="21.296875" bestFit="1" customWidth="1"/>
    <col min="8197" max="8197" width="10.59765625" bestFit="1" customWidth="1"/>
    <col min="8200" max="8200" width="20.69921875" bestFit="1" customWidth="1"/>
    <col min="8449" max="8449" width="12.8984375" customWidth="1"/>
    <col min="8450" max="8450" width="56.3984375" bestFit="1" customWidth="1"/>
    <col min="8451" max="8451" width="14.09765625" customWidth="1"/>
    <col min="8452" max="8452" width="21.296875" bestFit="1" customWidth="1"/>
    <col min="8453" max="8453" width="10.59765625" bestFit="1" customWidth="1"/>
    <col min="8456" max="8456" width="20.69921875" bestFit="1" customWidth="1"/>
    <col min="8705" max="8705" width="12.8984375" customWidth="1"/>
    <col min="8706" max="8706" width="56.3984375" bestFit="1" customWidth="1"/>
    <col min="8707" max="8707" width="14.09765625" customWidth="1"/>
    <col min="8708" max="8708" width="21.296875" bestFit="1" customWidth="1"/>
    <col min="8709" max="8709" width="10.59765625" bestFit="1" customWidth="1"/>
    <col min="8712" max="8712" width="20.69921875" bestFit="1" customWidth="1"/>
    <col min="8961" max="8961" width="12.8984375" customWidth="1"/>
    <col min="8962" max="8962" width="56.3984375" bestFit="1" customWidth="1"/>
    <col min="8963" max="8963" width="14.09765625" customWidth="1"/>
    <col min="8964" max="8964" width="21.296875" bestFit="1" customWidth="1"/>
    <col min="8965" max="8965" width="10.59765625" bestFit="1" customWidth="1"/>
    <col min="8968" max="8968" width="20.69921875" bestFit="1" customWidth="1"/>
    <col min="9217" max="9217" width="12.8984375" customWidth="1"/>
    <col min="9218" max="9218" width="56.3984375" bestFit="1" customWidth="1"/>
    <col min="9219" max="9219" width="14.09765625" customWidth="1"/>
    <col min="9220" max="9220" width="21.296875" bestFit="1" customWidth="1"/>
    <col min="9221" max="9221" width="10.59765625" bestFit="1" customWidth="1"/>
    <col min="9224" max="9224" width="20.69921875" bestFit="1" customWidth="1"/>
    <col min="9473" max="9473" width="12.8984375" customWidth="1"/>
    <col min="9474" max="9474" width="56.3984375" bestFit="1" customWidth="1"/>
    <col min="9475" max="9475" width="14.09765625" customWidth="1"/>
    <col min="9476" max="9476" width="21.296875" bestFit="1" customWidth="1"/>
    <col min="9477" max="9477" width="10.59765625" bestFit="1" customWidth="1"/>
    <col min="9480" max="9480" width="20.69921875" bestFit="1" customWidth="1"/>
    <col min="9729" max="9729" width="12.8984375" customWidth="1"/>
    <col min="9730" max="9730" width="56.3984375" bestFit="1" customWidth="1"/>
    <col min="9731" max="9731" width="14.09765625" customWidth="1"/>
    <col min="9732" max="9732" width="21.296875" bestFit="1" customWidth="1"/>
    <col min="9733" max="9733" width="10.59765625" bestFit="1" customWidth="1"/>
    <col min="9736" max="9736" width="20.69921875" bestFit="1" customWidth="1"/>
    <col min="9985" max="9985" width="12.8984375" customWidth="1"/>
    <col min="9986" max="9986" width="56.3984375" bestFit="1" customWidth="1"/>
    <col min="9987" max="9987" width="14.09765625" customWidth="1"/>
    <col min="9988" max="9988" width="21.296875" bestFit="1" customWidth="1"/>
    <col min="9989" max="9989" width="10.59765625" bestFit="1" customWidth="1"/>
    <col min="9992" max="9992" width="20.69921875" bestFit="1" customWidth="1"/>
    <col min="10241" max="10241" width="12.8984375" customWidth="1"/>
    <col min="10242" max="10242" width="56.3984375" bestFit="1" customWidth="1"/>
    <col min="10243" max="10243" width="14.09765625" customWidth="1"/>
    <col min="10244" max="10244" width="21.296875" bestFit="1" customWidth="1"/>
    <col min="10245" max="10245" width="10.59765625" bestFit="1" customWidth="1"/>
    <col min="10248" max="10248" width="20.69921875" bestFit="1" customWidth="1"/>
    <col min="10497" max="10497" width="12.8984375" customWidth="1"/>
    <col min="10498" max="10498" width="56.3984375" bestFit="1" customWidth="1"/>
    <col min="10499" max="10499" width="14.09765625" customWidth="1"/>
    <col min="10500" max="10500" width="21.296875" bestFit="1" customWidth="1"/>
    <col min="10501" max="10501" width="10.59765625" bestFit="1" customWidth="1"/>
    <col min="10504" max="10504" width="20.69921875" bestFit="1" customWidth="1"/>
    <col min="10753" max="10753" width="12.8984375" customWidth="1"/>
    <col min="10754" max="10754" width="56.3984375" bestFit="1" customWidth="1"/>
    <col min="10755" max="10755" width="14.09765625" customWidth="1"/>
    <col min="10756" max="10756" width="21.296875" bestFit="1" customWidth="1"/>
    <col min="10757" max="10757" width="10.59765625" bestFit="1" customWidth="1"/>
    <col min="10760" max="10760" width="20.69921875" bestFit="1" customWidth="1"/>
    <col min="11009" max="11009" width="12.8984375" customWidth="1"/>
    <col min="11010" max="11010" width="56.3984375" bestFit="1" customWidth="1"/>
    <col min="11011" max="11011" width="14.09765625" customWidth="1"/>
    <col min="11012" max="11012" width="21.296875" bestFit="1" customWidth="1"/>
    <col min="11013" max="11013" width="10.59765625" bestFit="1" customWidth="1"/>
    <col min="11016" max="11016" width="20.69921875" bestFit="1" customWidth="1"/>
    <col min="11265" max="11265" width="12.8984375" customWidth="1"/>
    <col min="11266" max="11266" width="56.3984375" bestFit="1" customWidth="1"/>
    <col min="11267" max="11267" width="14.09765625" customWidth="1"/>
    <col min="11268" max="11268" width="21.296875" bestFit="1" customWidth="1"/>
    <col min="11269" max="11269" width="10.59765625" bestFit="1" customWidth="1"/>
    <col min="11272" max="11272" width="20.69921875" bestFit="1" customWidth="1"/>
    <col min="11521" max="11521" width="12.8984375" customWidth="1"/>
    <col min="11522" max="11522" width="56.3984375" bestFit="1" customWidth="1"/>
    <col min="11523" max="11523" width="14.09765625" customWidth="1"/>
    <col min="11524" max="11524" width="21.296875" bestFit="1" customWidth="1"/>
    <col min="11525" max="11525" width="10.59765625" bestFit="1" customWidth="1"/>
    <col min="11528" max="11528" width="20.69921875" bestFit="1" customWidth="1"/>
    <col min="11777" max="11777" width="12.8984375" customWidth="1"/>
    <col min="11778" max="11778" width="56.3984375" bestFit="1" customWidth="1"/>
    <col min="11779" max="11779" width="14.09765625" customWidth="1"/>
    <col min="11780" max="11780" width="21.296875" bestFit="1" customWidth="1"/>
    <col min="11781" max="11781" width="10.59765625" bestFit="1" customWidth="1"/>
    <col min="11784" max="11784" width="20.69921875" bestFit="1" customWidth="1"/>
    <col min="12033" max="12033" width="12.8984375" customWidth="1"/>
    <col min="12034" max="12034" width="56.3984375" bestFit="1" customWidth="1"/>
    <col min="12035" max="12035" width="14.09765625" customWidth="1"/>
    <col min="12036" max="12036" width="21.296875" bestFit="1" customWidth="1"/>
    <col min="12037" max="12037" width="10.59765625" bestFit="1" customWidth="1"/>
    <col min="12040" max="12040" width="20.69921875" bestFit="1" customWidth="1"/>
    <col min="12289" max="12289" width="12.8984375" customWidth="1"/>
    <col min="12290" max="12290" width="56.3984375" bestFit="1" customWidth="1"/>
    <col min="12291" max="12291" width="14.09765625" customWidth="1"/>
    <col min="12292" max="12292" width="21.296875" bestFit="1" customWidth="1"/>
    <col min="12293" max="12293" width="10.59765625" bestFit="1" customWidth="1"/>
    <col min="12296" max="12296" width="20.69921875" bestFit="1" customWidth="1"/>
    <col min="12545" max="12545" width="12.8984375" customWidth="1"/>
    <col min="12546" max="12546" width="56.3984375" bestFit="1" customWidth="1"/>
    <col min="12547" max="12547" width="14.09765625" customWidth="1"/>
    <col min="12548" max="12548" width="21.296875" bestFit="1" customWidth="1"/>
    <col min="12549" max="12549" width="10.59765625" bestFit="1" customWidth="1"/>
    <col min="12552" max="12552" width="20.69921875" bestFit="1" customWidth="1"/>
    <col min="12801" max="12801" width="12.8984375" customWidth="1"/>
    <col min="12802" max="12802" width="56.3984375" bestFit="1" customWidth="1"/>
    <col min="12803" max="12803" width="14.09765625" customWidth="1"/>
    <col min="12804" max="12804" width="21.296875" bestFit="1" customWidth="1"/>
    <col min="12805" max="12805" width="10.59765625" bestFit="1" customWidth="1"/>
    <col min="12808" max="12808" width="20.69921875" bestFit="1" customWidth="1"/>
    <col min="13057" max="13057" width="12.8984375" customWidth="1"/>
    <col min="13058" max="13058" width="56.3984375" bestFit="1" customWidth="1"/>
    <col min="13059" max="13059" width="14.09765625" customWidth="1"/>
    <col min="13060" max="13060" width="21.296875" bestFit="1" customWidth="1"/>
    <col min="13061" max="13061" width="10.59765625" bestFit="1" customWidth="1"/>
    <col min="13064" max="13064" width="20.69921875" bestFit="1" customWidth="1"/>
    <col min="13313" max="13313" width="12.8984375" customWidth="1"/>
    <col min="13314" max="13314" width="56.3984375" bestFit="1" customWidth="1"/>
    <col min="13315" max="13315" width="14.09765625" customWidth="1"/>
    <col min="13316" max="13316" width="21.296875" bestFit="1" customWidth="1"/>
    <col min="13317" max="13317" width="10.59765625" bestFit="1" customWidth="1"/>
    <col min="13320" max="13320" width="20.69921875" bestFit="1" customWidth="1"/>
    <col min="13569" max="13569" width="12.8984375" customWidth="1"/>
    <col min="13570" max="13570" width="56.3984375" bestFit="1" customWidth="1"/>
    <col min="13571" max="13571" width="14.09765625" customWidth="1"/>
    <col min="13572" max="13572" width="21.296875" bestFit="1" customWidth="1"/>
    <col min="13573" max="13573" width="10.59765625" bestFit="1" customWidth="1"/>
    <col min="13576" max="13576" width="20.69921875" bestFit="1" customWidth="1"/>
    <col min="13825" max="13825" width="12.8984375" customWidth="1"/>
    <col min="13826" max="13826" width="56.3984375" bestFit="1" customWidth="1"/>
    <col min="13827" max="13827" width="14.09765625" customWidth="1"/>
    <col min="13828" max="13828" width="21.296875" bestFit="1" customWidth="1"/>
    <col min="13829" max="13829" width="10.59765625" bestFit="1" customWidth="1"/>
    <col min="13832" max="13832" width="20.69921875" bestFit="1" customWidth="1"/>
    <col min="14081" max="14081" width="12.8984375" customWidth="1"/>
    <col min="14082" max="14082" width="56.3984375" bestFit="1" customWidth="1"/>
    <col min="14083" max="14083" width="14.09765625" customWidth="1"/>
    <col min="14084" max="14084" width="21.296875" bestFit="1" customWidth="1"/>
    <col min="14085" max="14085" width="10.59765625" bestFit="1" customWidth="1"/>
    <col min="14088" max="14088" width="20.69921875" bestFit="1" customWidth="1"/>
    <col min="14337" max="14337" width="12.8984375" customWidth="1"/>
    <col min="14338" max="14338" width="56.3984375" bestFit="1" customWidth="1"/>
    <col min="14339" max="14339" width="14.09765625" customWidth="1"/>
    <col min="14340" max="14340" width="21.296875" bestFit="1" customWidth="1"/>
    <col min="14341" max="14341" width="10.59765625" bestFit="1" customWidth="1"/>
    <col min="14344" max="14344" width="20.69921875" bestFit="1" customWidth="1"/>
    <col min="14593" max="14593" width="12.8984375" customWidth="1"/>
    <col min="14594" max="14594" width="56.3984375" bestFit="1" customWidth="1"/>
    <col min="14595" max="14595" width="14.09765625" customWidth="1"/>
    <col min="14596" max="14596" width="21.296875" bestFit="1" customWidth="1"/>
    <col min="14597" max="14597" width="10.59765625" bestFit="1" customWidth="1"/>
    <col min="14600" max="14600" width="20.69921875" bestFit="1" customWidth="1"/>
    <col min="14849" max="14849" width="12.8984375" customWidth="1"/>
    <col min="14850" max="14850" width="56.3984375" bestFit="1" customWidth="1"/>
    <col min="14851" max="14851" width="14.09765625" customWidth="1"/>
    <col min="14852" max="14852" width="21.296875" bestFit="1" customWidth="1"/>
    <col min="14853" max="14853" width="10.59765625" bestFit="1" customWidth="1"/>
    <col min="14856" max="14856" width="20.69921875" bestFit="1" customWidth="1"/>
    <col min="15105" max="15105" width="12.8984375" customWidth="1"/>
    <col min="15106" max="15106" width="56.3984375" bestFit="1" customWidth="1"/>
    <col min="15107" max="15107" width="14.09765625" customWidth="1"/>
    <col min="15108" max="15108" width="21.296875" bestFit="1" customWidth="1"/>
    <col min="15109" max="15109" width="10.59765625" bestFit="1" customWidth="1"/>
    <col min="15112" max="15112" width="20.69921875" bestFit="1" customWidth="1"/>
    <col min="15361" max="15361" width="12.8984375" customWidth="1"/>
    <col min="15362" max="15362" width="56.3984375" bestFit="1" customWidth="1"/>
    <col min="15363" max="15363" width="14.09765625" customWidth="1"/>
    <col min="15364" max="15364" width="21.296875" bestFit="1" customWidth="1"/>
    <col min="15365" max="15365" width="10.59765625" bestFit="1" customWidth="1"/>
    <col min="15368" max="15368" width="20.69921875" bestFit="1" customWidth="1"/>
    <col min="15617" max="15617" width="12.8984375" customWidth="1"/>
    <col min="15618" max="15618" width="56.3984375" bestFit="1" customWidth="1"/>
    <col min="15619" max="15619" width="14.09765625" customWidth="1"/>
    <col min="15620" max="15620" width="21.296875" bestFit="1" customWidth="1"/>
    <col min="15621" max="15621" width="10.59765625" bestFit="1" customWidth="1"/>
    <col min="15624" max="15624" width="20.69921875" bestFit="1" customWidth="1"/>
    <col min="15873" max="15873" width="12.8984375" customWidth="1"/>
    <col min="15874" max="15874" width="56.3984375" bestFit="1" customWidth="1"/>
    <col min="15875" max="15875" width="14.09765625" customWidth="1"/>
    <col min="15876" max="15876" width="21.296875" bestFit="1" customWidth="1"/>
    <col min="15877" max="15877" width="10.59765625" bestFit="1" customWidth="1"/>
    <col min="15880" max="15880" width="20.69921875" bestFit="1" customWidth="1"/>
    <col min="16129" max="16129" width="12.8984375" customWidth="1"/>
    <col min="16130" max="16130" width="56.3984375" bestFit="1" customWidth="1"/>
    <col min="16131" max="16131" width="14.09765625" customWidth="1"/>
    <col min="16132" max="16132" width="21.296875" bestFit="1" customWidth="1"/>
    <col min="16133" max="16133" width="10.59765625" bestFit="1" customWidth="1"/>
    <col min="16136" max="16136" width="20.69921875" bestFit="1" customWidth="1"/>
  </cols>
  <sheetData>
    <row r="1" spans="1:11" x14ac:dyDescent="0.25">
      <c r="A1" s="98" t="s">
        <v>2</v>
      </c>
      <c r="B1" s="98" t="s">
        <v>85</v>
      </c>
      <c r="C1" s="98" t="s">
        <v>86</v>
      </c>
      <c r="D1" s="98" t="s">
        <v>87</v>
      </c>
      <c r="E1" s="98" t="s">
        <v>88</v>
      </c>
      <c r="G1" s="98" t="s">
        <v>2</v>
      </c>
      <c r="H1" s="98" t="s">
        <v>85</v>
      </c>
      <c r="I1" s="98" t="s">
        <v>86</v>
      </c>
      <c r="J1" s="98" t="s">
        <v>87</v>
      </c>
      <c r="K1" s="98" t="s">
        <v>88</v>
      </c>
    </row>
    <row r="2" spans="1:11" x14ac:dyDescent="0.25">
      <c r="A2" s="97">
        <v>1</v>
      </c>
      <c r="B2" s="97" t="s">
        <v>89</v>
      </c>
      <c r="C2" s="99">
        <v>787</v>
      </c>
      <c r="D2" s="100"/>
      <c r="E2" s="101">
        <f>C2*D2</f>
        <v>0</v>
      </c>
      <c r="G2" s="97">
        <v>52</v>
      </c>
      <c r="H2" s="97" t="s">
        <v>90</v>
      </c>
      <c r="I2" s="97">
        <v>140</v>
      </c>
      <c r="J2" s="100"/>
      <c r="K2" s="101">
        <f>I2*J2</f>
        <v>0</v>
      </c>
    </row>
    <row r="3" spans="1:11" x14ac:dyDescent="0.25">
      <c r="A3" s="97">
        <v>2</v>
      </c>
      <c r="B3" s="97" t="s">
        <v>91</v>
      </c>
      <c r="C3" s="99">
        <v>1192</v>
      </c>
      <c r="D3" s="100"/>
      <c r="E3" s="101">
        <f t="shared" ref="E3:E52" si="0">C3*D3</f>
        <v>0</v>
      </c>
      <c r="G3" s="97">
        <v>53</v>
      </c>
      <c r="H3" s="97" t="s">
        <v>92</v>
      </c>
      <c r="I3" s="97">
        <v>150</v>
      </c>
      <c r="J3" s="100"/>
      <c r="K3" s="101">
        <f t="shared" ref="K3:K52" si="1">I3*J3</f>
        <v>0</v>
      </c>
    </row>
    <row r="4" spans="1:11" x14ac:dyDescent="0.25">
      <c r="A4" s="97">
        <v>3</v>
      </c>
      <c r="B4" s="97" t="s">
        <v>93</v>
      </c>
      <c r="C4" s="99">
        <v>1042</v>
      </c>
      <c r="D4" s="100"/>
      <c r="E4" s="101">
        <f t="shared" si="0"/>
        <v>0</v>
      </c>
      <c r="G4" s="97">
        <v>54</v>
      </c>
      <c r="H4" s="97" t="s">
        <v>94</v>
      </c>
      <c r="I4" s="97">
        <v>150</v>
      </c>
      <c r="J4" s="100"/>
      <c r="K4" s="101">
        <f t="shared" si="1"/>
        <v>0</v>
      </c>
    </row>
    <row r="5" spans="1:11" x14ac:dyDescent="0.25">
      <c r="A5" s="97">
        <v>4</v>
      </c>
      <c r="B5" s="97" t="s">
        <v>95</v>
      </c>
      <c r="C5" s="99">
        <v>1142</v>
      </c>
      <c r="D5" s="100"/>
      <c r="E5" s="101">
        <f t="shared" si="0"/>
        <v>0</v>
      </c>
      <c r="G5" s="97">
        <v>55</v>
      </c>
      <c r="H5" s="97" t="s">
        <v>96</v>
      </c>
      <c r="I5" s="97">
        <v>150</v>
      </c>
      <c r="J5" s="100"/>
      <c r="K5" s="101">
        <f t="shared" si="1"/>
        <v>0</v>
      </c>
    </row>
    <row r="6" spans="1:11" x14ac:dyDescent="0.25">
      <c r="A6" s="97">
        <v>5</v>
      </c>
      <c r="B6" s="97" t="s">
        <v>97</v>
      </c>
      <c r="C6" s="99">
        <v>250</v>
      </c>
      <c r="D6" s="100"/>
      <c r="E6" s="101">
        <f t="shared" si="0"/>
        <v>0</v>
      </c>
      <c r="G6" s="97">
        <v>56</v>
      </c>
      <c r="H6" s="97" t="s">
        <v>98</v>
      </c>
      <c r="I6" s="97">
        <v>180</v>
      </c>
      <c r="J6" s="100"/>
      <c r="K6" s="101">
        <f t="shared" si="1"/>
        <v>0</v>
      </c>
    </row>
    <row r="7" spans="1:11" x14ac:dyDescent="0.25">
      <c r="A7" s="97">
        <v>6</v>
      </c>
      <c r="B7" s="97" t="s">
        <v>99</v>
      </c>
      <c r="C7" s="99">
        <v>328</v>
      </c>
      <c r="D7" s="100"/>
      <c r="E7" s="101">
        <f t="shared" si="0"/>
        <v>0</v>
      </c>
      <c r="G7" s="97">
        <v>57</v>
      </c>
      <c r="H7" s="97" t="s">
        <v>100</v>
      </c>
      <c r="I7" s="97">
        <v>180</v>
      </c>
      <c r="J7" s="100"/>
      <c r="K7" s="101">
        <f t="shared" si="1"/>
        <v>0</v>
      </c>
    </row>
    <row r="8" spans="1:11" x14ac:dyDescent="0.25">
      <c r="A8" s="97">
        <v>7</v>
      </c>
      <c r="B8" s="97" t="s">
        <v>101</v>
      </c>
      <c r="C8" s="99">
        <v>338</v>
      </c>
      <c r="D8" s="100"/>
      <c r="E8" s="101">
        <f t="shared" si="0"/>
        <v>0</v>
      </c>
      <c r="G8" s="97">
        <v>58</v>
      </c>
      <c r="H8" s="97" t="s">
        <v>102</v>
      </c>
      <c r="I8" s="97">
        <v>180</v>
      </c>
      <c r="J8" s="100"/>
      <c r="K8" s="101">
        <f t="shared" si="1"/>
        <v>0</v>
      </c>
    </row>
    <row r="9" spans="1:11" x14ac:dyDescent="0.25">
      <c r="A9" s="97">
        <v>8</v>
      </c>
      <c r="B9" s="97" t="s">
        <v>103</v>
      </c>
      <c r="C9" s="99">
        <v>338</v>
      </c>
      <c r="D9" s="100"/>
      <c r="E9" s="101">
        <f t="shared" si="0"/>
        <v>0</v>
      </c>
      <c r="G9" s="97">
        <v>59</v>
      </c>
      <c r="H9" s="97" t="s">
        <v>104</v>
      </c>
      <c r="I9" s="97">
        <v>290</v>
      </c>
      <c r="J9" s="100"/>
      <c r="K9" s="101">
        <f t="shared" si="1"/>
        <v>0</v>
      </c>
    </row>
    <row r="10" spans="1:11" x14ac:dyDescent="0.25">
      <c r="A10" s="97">
        <v>9</v>
      </c>
      <c r="B10" s="97" t="s">
        <v>105</v>
      </c>
      <c r="C10" s="99">
        <v>338</v>
      </c>
      <c r="D10" s="100"/>
      <c r="E10" s="101">
        <f t="shared" si="0"/>
        <v>0</v>
      </c>
      <c r="G10" s="97">
        <v>60</v>
      </c>
      <c r="H10" s="97" t="s">
        <v>106</v>
      </c>
      <c r="I10" s="97">
        <v>350</v>
      </c>
      <c r="J10" s="100"/>
      <c r="K10" s="101">
        <f t="shared" si="1"/>
        <v>0</v>
      </c>
    </row>
    <row r="11" spans="1:11" x14ac:dyDescent="0.25">
      <c r="A11" s="97">
        <v>10</v>
      </c>
      <c r="B11" s="97" t="s">
        <v>107</v>
      </c>
      <c r="C11" s="99">
        <v>368</v>
      </c>
      <c r="D11" s="100"/>
      <c r="E11" s="101">
        <f t="shared" si="0"/>
        <v>0</v>
      </c>
      <c r="G11" s="97">
        <v>61</v>
      </c>
      <c r="H11" s="97" t="s">
        <v>108</v>
      </c>
      <c r="I11" s="97">
        <v>400</v>
      </c>
      <c r="J11" s="100"/>
      <c r="K11" s="101">
        <f t="shared" si="1"/>
        <v>0</v>
      </c>
    </row>
    <row r="12" spans="1:11" x14ac:dyDescent="0.25">
      <c r="A12" s="97">
        <v>11</v>
      </c>
      <c r="B12" s="97" t="s">
        <v>109</v>
      </c>
      <c r="C12" s="99">
        <v>368</v>
      </c>
      <c r="D12" s="100"/>
      <c r="E12" s="101">
        <f t="shared" si="0"/>
        <v>0</v>
      </c>
      <c r="G12" s="97">
        <v>62</v>
      </c>
      <c r="H12" s="97" t="s">
        <v>110</v>
      </c>
      <c r="I12" s="97">
        <v>120</v>
      </c>
      <c r="J12" s="100"/>
      <c r="K12" s="101">
        <f t="shared" si="1"/>
        <v>0</v>
      </c>
    </row>
    <row r="13" spans="1:11" x14ac:dyDescent="0.25">
      <c r="A13" s="97">
        <v>12</v>
      </c>
      <c r="B13" s="97" t="s">
        <v>111</v>
      </c>
      <c r="C13" s="99">
        <v>368</v>
      </c>
      <c r="D13" s="100"/>
      <c r="E13" s="101">
        <f t="shared" si="0"/>
        <v>0</v>
      </c>
      <c r="G13" s="97">
        <v>63</v>
      </c>
      <c r="H13" s="97" t="s">
        <v>112</v>
      </c>
      <c r="I13" s="97">
        <v>130</v>
      </c>
      <c r="J13" s="100"/>
      <c r="K13" s="101">
        <f t="shared" si="1"/>
        <v>0</v>
      </c>
    </row>
    <row r="14" spans="1:11" x14ac:dyDescent="0.25">
      <c r="A14" s="97">
        <v>13</v>
      </c>
      <c r="B14" s="97" t="s">
        <v>113</v>
      </c>
      <c r="C14" s="99">
        <v>598</v>
      </c>
      <c r="D14" s="100"/>
      <c r="E14" s="101">
        <f t="shared" si="0"/>
        <v>0</v>
      </c>
      <c r="G14" s="97">
        <v>64</v>
      </c>
      <c r="H14" s="97" t="s">
        <v>114</v>
      </c>
      <c r="I14" s="97">
        <v>140</v>
      </c>
      <c r="J14" s="100"/>
      <c r="K14" s="101">
        <f t="shared" si="1"/>
        <v>0</v>
      </c>
    </row>
    <row r="15" spans="1:11" x14ac:dyDescent="0.25">
      <c r="A15" s="97">
        <v>14</v>
      </c>
      <c r="B15" s="97" t="s">
        <v>115</v>
      </c>
      <c r="C15" s="99">
        <v>913</v>
      </c>
      <c r="D15" s="100"/>
      <c r="E15" s="101">
        <f t="shared" si="0"/>
        <v>0</v>
      </c>
      <c r="G15" s="97">
        <v>65</v>
      </c>
      <c r="H15" s="97" t="s">
        <v>116</v>
      </c>
      <c r="I15" s="97">
        <v>150</v>
      </c>
      <c r="J15" s="100"/>
      <c r="K15" s="101">
        <f t="shared" si="1"/>
        <v>0</v>
      </c>
    </row>
    <row r="16" spans="1:11" x14ac:dyDescent="0.25">
      <c r="A16" s="97">
        <v>15</v>
      </c>
      <c r="B16" s="97" t="s">
        <v>117</v>
      </c>
      <c r="C16" s="99">
        <v>963</v>
      </c>
      <c r="D16" s="100"/>
      <c r="E16" s="101">
        <f t="shared" si="0"/>
        <v>0</v>
      </c>
      <c r="G16" s="97">
        <v>66</v>
      </c>
      <c r="H16" s="97" t="s">
        <v>118</v>
      </c>
      <c r="I16" s="97">
        <v>150</v>
      </c>
      <c r="J16" s="100"/>
      <c r="K16" s="101">
        <f t="shared" si="1"/>
        <v>0</v>
      </c>
    </row>
    <row r="17" spans="1:11" x14ac:dyDescent="0.25">
      <c r="A17" s="97">
        <v>16</v>
      </c>
      <c r="B17" s="97" t="s">
        <v>119</v>
      </c>
      <c r="C17" s="99">
        <v>250</v>
      </c>
      <c r="D17" s="100"/>
      <c r="E17" s="101">
        <f t="shared" si="0"/>
        <v>0</v>
      </c>
      <c r="G17" s="97">
        <v>67</v>
      </c>
      <c r="H17" s="97" t="s">
        <v>120</v>
      </c>
      <c r="I17" s="97">
        <v>150</v>
      </c>
      <c r="J17" s="100"/>
      <c r="K17" s="101">
        <f t="shared" si="1"/>
        <v>0</v>
      </c>
    </row>
    <row r="18" spans="1:11" x14ac:dyDescent="0.25">
      <c r="A18" s="97">
        <v>17</v>
      </c>
      <c r="B18" s="97" t="s">
        <v>121</v>
      </c>
      <c r="C18" s="99">
        <v>328</v>
      </c>
      <c r="D18" s="100"/>
      <c r="E18" s="101">
        <f t="shared" si="0"/>
        <v>0</v>
      </c>
      <c r="G18" s="97">
        <v>68</v>
      </c>
      <c r="H18" s="97" t="s">
        <v>122</v>
      </c>
      <c r="I18" s="97">
        <v>180</v>
      </c>
      <c r="J18" s="100"/>
      <c r="K18" s="101">
        <f t="shared" si="1"/>
        <v>0</v>
      </c>
    </row>
    <row r="19" spans="1:11" x14ac:dyDescent="0.25">
      <c r="A19" s="97">
        <v>18</v>
      </c>
      <c r="B19" s="97" t="s">
        <v>123</v>
      </c>
      <c r="C19" s="99">
        <v>338</v>
      </c>
      <c r="D19" s="100"/>
      <c r="E19" s="101">
        <f t="shared" si="0"/>
        <v>0</v>
      </c>
      <c r="G19" s="97">
        <v>69</v>
      </c>
      <c r="H19" s="97" t="s">
        <v>124</v>
      </c>
      <c r="I19" s="97">
        <v>180</v>
      </c>
      <c r="J19" s="100"/>
      <c r="K19" s="101">
        <f t="shared" si="1"/>
        <v>0</v>
      </c>
    </row>
    <row r="20" spans="1:11" x14ac:dyDescent="0.25">
      <c r="A20" s="97">
        <v>19</v>
      </c>
      <c r="B20" s="97" t="s">
        <v>125</v>
      </c>
      <c r="C20" s="99">
        <v>338</v>
      </c>
      <c r="D20" s="100"/>
      <c r="E20" s="101">
        <f t="shared" si="0"/>
        <v>0</v>
      </c>
      <c r="G20" s="97">
        <v>70</v>
      </c>
      <c r="H20" s="97" t="s">
        <v>126</v>
      </c>
      <c r="I20" s="97">
        <v>180</v>
      </c>
      <c r="J20" s="100"/>
      <c r="K20" s="101">
        <f t="shared" si="1"/>
        <v>0</v>
      </c>
    </row>
    <row r="21" spans="1:11" x14ac:dyDescent="0.25">
      <c r="A21" s="97">
        <v>20</v>
      </c>
      <c r="B21" s="97" t="s">
        <v>127</v>
      </c>
      <c r="C21" s="99">
        <v>338</v>
      </c>
      <c r="D21" s="100"/>
      <c r="E21" s="101">
        <f t="shared" si="0"/>
        <v>0</v>
      </c>
      <c r="G21" s="97">
        <v>71</v>
      </c>
      <c r="H21" s="97" t="s">
        <v>128</v>
      </c>
      <c r="I21" s="97">
        <v>270</v>
      </c>
      <c r="J21" s="100"/>
      <c r="K21" s="101">
        <f t="shared" si="1"/>
        <v>0</v>
      </c>
    </row>
    <row r="22" spans="1:11" x14ac:dyDescent="0.25">
      <c r="A22" s="97">
        <v>21</v>
      </c>
      <c r="B22" s="97" t="s">
        <v>129</v>
      </c>
      <c r="C22" s="99">
        <v>428</v>
      </c>
      <c r="D22" s="100"/>
      <c r="E22" s="101">
        <f t="shared" si="0"/>
        <v>0</v>
      </c>
      <c r="G22" s="97">
        <v>72</v>
      </c>
      <c r="H22" s="97" t="s">
        <v>130</v>
      </c>
      <c r="I22" s="97">
        <v>350</v>
      </c>
      <c r="J22" s="100"/>
      <c r="K22" s="101">
        <f t="shared" si="1"/>
        <v>0</v>
      </c>
    </row>
    <row r="23" spans="1:11" x14ac:dyDescent="0.25">
      <c r="A23" s="97">
        <v>22</v>
      </c>
      <c r="B23" s="97" t="s">
        <v>131</v>
      </c>
      <c r="C23" s="99">
        <v>368</v>
      </c>
      <c r="D23" s="100"/>
      <c r="E23" s="101">
        <f t="shared" si="0"/>
        <v>0</v>
      </c>
      <c r="G23" s="97">
        <v>73</v>
      </c>
      <c r="H23" s="97" t="s">
        <v>132</v>
      </c>
      <c r="I23" s="97">
        <v>400</v>
      </c>
      <c r="J23" s="100"/>
      <c r="K23" s="101">
        <f t="shared" si="1"/>
        <v>0</v>
      </c>
    </row>
    <row r="24" spans="1:11" x14ac:dyDescent="0.25">
      <c r="A24" s="97">
        <v>23</v>
      </c>
      <c r="B24" s="97" t="s">
        <v>133</v>
      </c>
      <c r="C24" s="99">
        <v>368</v>
      </c>
      <c r="D24" s="100"/>
      <c r="E24" s="101">
        <f t="shared" si="0"/>
        <v>0</v>
      </c>
      <c r="G24" s="97">
        <v>74</v>
      </c>
      <c r="H24" s="97" t="s">
        <v>134</v>
      </c>
      <c r="I24" s="97">
        <v>120</v>
      </c>
      <c r="J24" s="100"/>
      <c r="K24" s="101">
        <f t="shared" si="1"/>
        <v>0</v>
      </c>
    </row>
    <row r="25" spans="1:11" x14ac:dyDescent="0.25">
      <c r="A25" s="97">
        <v>24</v>
      </c>
      <c r="B25" s="97" t="s">
        <v>135</v>
      </c>
      <c r="C25" s="99">
        <v>598</v>
      </c>
      <c r="D25" s="100"/>
      <c r="E25" s="101">
        <f t="shared" si="0"/>
        <v>0</v>
      </c>
      <c r="G25" s="97">
        <v>75</v>
      </c>
      <c r="H25" s="97" t="s">
        <v>136</v>
      </c>
      <c r="I25" s="97">
        <v>130</v>
      </c>
      <c r="J25" s="100"/>
      <c r="K25" s="101">
        <f t="shared" si="1"/>
        <v>0</v>
      </c>
    </row>
    <row r="26" spans="1:11" x14ac:dyDescent="0.25">
      <c r="A26" s="97">
        <v>25</v>
      </c>
      <c r="B26" s="97" t="s">
        <v>137</v>
      </c>
      <c r="C26" s="99">
        <v>913</v>
      </c>
      <c r="D26" s="100"/>
      <c r="E26" s="101">
        <f t="shared" si="0"/>
        <v>0</v>
      </c>
      <c r="G26" s="97">
        <v>76</v>
      </c>
      <c r="H26" s="97" t="s">
        <v>138</v>
      </c>
      <c r="I26" s="97">
        <v>140</v>
      </c>
      <c r="J26" s="100"/>
      <c r="K26" s="101">
        <f t="shared" si="1"/>
        <v>0</v>
      </c>
    </row>
    <row r="27" spans="1:11" x14ac:dyDescent="0.25">
      <c r="A27" s="97">
        <v>26</v>
      </c>
      <c r="B27" s="97" t="s">
        <v>139</v>
      </c>
      <c r="C27" s="99">
        <v>1023</v>
      </c>
      <c r="D27" s="100"/>
      <c r="E27" s="101">
        <f t="shared" si="0"/>
        <v>0</v>
      </c>
      <c r="G27" s="97">
        <v>77</v>
      </c>
      <c r="H27" s="97" t="s">
        <v>140</v>
      </c>
      <c r="I27" s="97">
        <v>150</v>
      </c>
      <c r="J27" s="100"/>
      <c r="K27" s="101">
        <f t="shared" si="1"/>
        <v>0</v>
      </c>
    </row>
    <row r="28" spans="1:11" x14ac:dyDescent="0.25">
      <c r="A28" s="97">
        <v>27</v>
      </c>
      <c r="B28" s="97" t="s">
        <v>141</v>
      </c>
      <c r="C28" s="99">
        <v>250</v>
      </c>
      <c r="D28" s="100"/>
      <c r="E28" s="101">
        <f t="shared" si="0"/>
        <v>0</v>
      </c>
      <c r="G28" s="97">
        <v>78</v>
      </c>
      <c r="H28" s="97" t="s">
        <v>142</v>
      </c>
      <c r="I28" s="97">
        <v>150</v>
      </c>
      <c r="J28" s="100"/>
      <c r="K28" s="101">
        <f t="shared" si="1"/>
        <v>0</v>
      </c>
    </row>
    <row r="29" spans="1:11" x14ac:dyDescent="0.25">
      <c r="A29" s="97">
        <v>28</v>
      </c>
      <c r="B29" s="97" t="s">
        <v>143</v>
      </c>
      <c r="C29" s="99">
        <v>328</v>
      </c>
      <c r="D29" s="100"/>
      <c r="E29" s="101">
        <f t="shared" si="0"/>
        <v>0</v>
      </c>
      <c r="G29" s="97">
        <v>79</v>
      </c>
      <c r="H29" s="97" t="s">
        <v>144</v>
      </c>
      <c r="I29" s="97">
        <v>150</v>
      </c>
      <c r="J29" s="100"/>
      <c r="K29" s="101">
        <f t="shared" si="1"/>
        <v>0</v>
      </c>
    </row>
    <row r="30" spans="1:11" x14ac:dyDescent="0.25">
      <c r="A30" s="97">
        <v>29</v>
      </c>
      <c r="B30" s="97" t="s">
        <v>145</v>
      </c>
      <c r="C30" s="99">
        <v>338</v>
      </c>
      <c r="D30" s="100"/>
      <c r="E30" s="101">
        <f t="shared" si="0"/>
        <v>0</v>
      </c>
      <c r="G30" s="97">
        <v>80</v>
      </c>
      <c r="H30" s="97" t="s">
        <v>146</v>
      </c>
      <c r="I30" s="97">
        <v>250</v>
      </c>
      <c r="J30" s="100"/>
      <c r="K30" s="101">
        <f t="shared" si="1"/>
        <v>0</v>
      </c>
    </row>
    <row r="31" spans="1:11" x14ac:dyDescent="0.25">
      <c r="A31" s="97">
        <v>30</v>
      </c>
      <c r="B31" s="97" t="s">
        <v>147</v>
      </c>
      <c r="C31" s="99">
        <v>338</v>
      </c>
      <c r="D31" s="100"/>
      <c r="E31" s="101">
        <f t="shared" si="0"/>
        <v>0</v>
      </c>
      <c r="G31" s="97">
        <v>81</v>
      </c>
      <c r="H31" s="97" t="s">
        <v>148</v>
      </c>
      <c r="I31" s="97">
        <v>300</v>
      </c>
      <c r="J31" s="100"/>
      <c r="K31" s="101">
        <f t="shared" si="1"/>
        <v>0</v>
      </c>
    </row>
    <row r="32" spans="1:11" x14ac:dyDescent="0.25">
      <c r="A32" s="97">
        <v>31</v>
      </c>
      <c r="B32" s="97" t="s">
        <v>149</v>
      </c>
      <c r="C32" s="99">
        <v>338</v>
      </c>
      <c r="D32" s="100"/>
      <c r="E32" s="101">
        <f t="shared" si="0"/>
        <v>0</v>
      </c>
      <c r="G32" s="97">
        <v>82</v>
      </c>
      <c r="H32" s="97" t="s">
        <v>150</v>
      </c>
      <c r="I32" s="97">
        <v>350</v>
      </c>
      <c r="J32" s="100"/>
      <c r="K32" s="101">
        <f t="shared" si="1"/>
        <v>0</v>
      </c>
    </row>
    <row r="33" spans="1:11" x14ac:dyDescent="0.25">
      <c r="A33" s="97">
        <v>32</v>
      </c>
      <c r="B33" s="97" t="s">
        <v>151</v>
      </c>
      <c r="C33" s="99">
        <v>558</v>
      </c>
      <c r="D33" s="100"/>
      <c r="E33" s="101">
        <f t="shared" si="0"/>
        <v>0</v>
      </c>
      <c r="G33" s="97">
        <v>83</v>
      </c>
      <c r="H33" s="97" t="s">
        <v>152</v>
      </c>
      <c r="I33" s="97">
        <v>120</v>
      </c>
      <c r="J33" s="100"/>
      <c r="K33" s="101">
        <f t="shared" si="1"/>
        <v>0</v>
      </c>
    </row>
    <row r="34" spans="1:11" x14ac:dyDescent="0.25">
      <c r="A34" s="97">
        <v>33</v>
      </c>
      <c r="B34" s="97" t="s">
        <v>153</v>
      </c>
      <c r="C34" s="99">
        <v>863</v>
      </c>
      <c r="D34" s="100"/>
      <c r="E34" s="101">
        <f t="shared" si="0"/>
        <v>0</v>
      </c>
      <c r="G34" s="97">
        <v>84</v>
      </c>
      <c r="H34" s="97" t="s">
        <v>154</v>
      </c>
      <c r="I34" s="97">
        <v>130</v>
      </c>
      <c r="J34" s="100"/>
      <c r="K34" s="101">
        <f t="shared" si="1"/>
        <v>0</v>
      </c>
    </row>
    <row r="35" spans="1:11" x14ac:dyDescent="0.25">
      <c r="A35" s="97">
        <v>34</v>
      </c>
      <c r="B35" s="97" t="s">
        <v>155</v>
      </c>
      <c r="C35" s="99">
        <v>913</v>
      </c>
      <c r="D35" s="100"/>
      <c r="E35" s="101">
        <f t="shared" si="0"/>
        <v>0</v>
      </c>
      <c r="G35" s="97">
        <v>85</v>
      </c>
      <c r="H35" s="97" t="s">
        <v>156</v>
      </c>
      <c r="I35" s="97">
        <v>140</v>
      </c>
      <c r="J35" s="100"/>
      <c r="K35" s="101">
        <f t="shared" si="1"/>
        <v>0</v>
      </c>
    </row>
    <row r="36" spans="1:11" x14ac:dyDescent="0.25">
      <c r="A36" s="97">
        <v>35</v>
      </c>
      <c r="B36" s="97" t="s">
        <v>157</v>
      </c>
      <c r="C36" s="99">
        <v>250</v>
      </c>
      <c r="D36" s="100"/>
      <c r="E36" s="101">
        <f t="shared" si="0"/>
        <v>0</v>
      </c>
      <c r="G36" s="97">
        <v>86</v>
      </c>
      <c r="H36" s="97" t="s">
        <v>158</v>
      </c>
      <c r="I36" s="97">
        <v>150</v>
      </c>
      <c r="J36" s="100"/>
      <c r="K36" s="101">
        <f t="shared" si="1"/>
        <v>0</v>
      </c>
    </row>
    <row r="37" spans="1:11" x14ac:dyDescent="0.25">
      <c r="A37" s="97">
        <v>36</v>
      </c>
      <c r="B37" s="97" t="s">
        <v>159</v>
      </c>
      <c r="C37" s="99">
        <v>328</v>
      </c>
      <c r="D37" s="100"/>
      <c r="E37" s="101">
        <f t="shared" si="0"/>
        <v>0</v>
      </c>
      <c r="G37" s="97">
        <v>87</v>
      </c>
      <c r="H37" s="97" t="s">
        <v>160</v>
      </c>
      <c r="I37" s="97">
        <v>150</v>
      </c>
      <c r="J37" s="100"/>
      <c r="K37" s="101">
        <f t="shared" si="1"/>
        <v>0</v>
      </c>
    </row>
    <row r="38" spans="1:11" x14ac:dyDescent="0.25">
      <c r="A38" s="97">
        <v>37</v>
      </c>
      <c r="B38" s="97" t="s">
        <v>161</v>
      </c>
      <c r="C38" s="99">
        <v>368</v>
      </c>
      <c r="D38" s="100"/>
      <c r="E38" s="101">
        <f t="shared" si="0"/>
        <v>0</v>
      </c>
      <c r="G38" s="97">
        <v>88</v>
      </c>
      <c r="H38" s="97" t="s">
        <v>162</v>
      </c>
      <c r="I38" s="97">
        <v>150</v>
      </c>
      <c r="J38" s="100"/>
      <c r="K38" s="101">
        <f t="shared" si="1"/>
        <v>0</v>
      </c>
    </row>
    <row r="39" spans="1:11" x14ac:dyDescent="0.25">
      <c r="A39" s="97">
        <v>38</v>
      </c>
      <c r="B39" s="97" t="s">
        <v>163</v>
      </c>
      <c r="C39" s="99">
        <v>338</v>
      </c>
      <c r="D39" s="100"/>
      <c r="E39" s="101">
        <f t="shared" si="0"/>
        <v>0</v>
      </c>
      <c r="G39" s="97">
        <v>89</v>
      </c>
      <c r="H39" s="97" t="s">
        <v>164</v>
      </c>
      <c r="I39" s="97">
        <v>250</v>
      </c>
      <c r="J39" s="100"/>
      <c r="K39" s="101">
        <f t="shared" si="1"/>
        <v>0</v>
      </c>
    </row>
    <row r="40" spans="1:11" x14ac:dyDescent="0.25">
      <c r="A40" s="97">
        <v>39</v>
      </c>
      <c r="B40" s="97" t="s">
        <v>165</v>
      </c>
      <c r="C40" s="99">
        <v>338</v>
      </c>
      <c r="D40" s="100"/>
      <c r="E40" s="101">
        <f t="shared" si="0"/>
        <v>0</v>
      </c>
      <c r="G40" s="97">
        <v>90</v>
      </c>
      <c r="H40" s="97" t="s">
        <v>166</v>
      </c>
      <c r="I40" s="97">
        <v>300</v>
      </c>
      <c r="J40" s="100"/>
      <c r="K40" s="101">
        <f t="shared" si="1"/>
        <v>0</v>
      </c>
    </row>
    <row r="41" spans="1:11" x14ac:dyDescent="0.25">
      <c r="A41" s="97">
        <v>40</v>
      </c>
      <c r="B41" s="97" t="s">
        <v>167</v>
      </c>
      <c r="C41" s="99">
        <v>558</v>
      </c>
      <c r="D41" s="100"/>
      <c r="E41" s="101">
        <f t="shared" si="0"/>
        <v>0</v>
      </c>
      <c r="G41" s="97">
        <v>91</v>
      </c>
      <c r="H41" s="97" t="s">
        <v>168</v>
      </c>
      <c r="I41" s="97">
        <v>350</v>
      </c>
      <c r="J41" s="100"/>
      <c r="K41" s="101">
        <f t="shared" si="1"/>
        <v>0</v>
      </c>
    </row>
    <row r="42" spans="1:11" x14ac:dyDescent="0.25">
      <c r="A42" s="97">
        <v>41</v>
      </c>
      <c r="B42" s="97" t="s">
        <v>169</v>
      </c>
      <c r="C42" s="99">
        <v>893</v>
      </c>
      <c r="D42" s="100"/>
      <c r="E42" s="101">
        <f t="shared" si="0"/>
        <v>0</v>
      </c>
      <c r="G42" s="97">
        <v>92</v>
      </c>
      <c r="H42" s="97" t="s">
        <v>170</v>
      </c>
      <c r="I42" s="97">
        <v>159</v>
      </c>
      <c r="J42" s="100"/>
      <c r="K42" s="101">
        <f t="shared" si="1"/>
        <v>0</v>
      </c>
    </row>
    <row r="43" spans="1:11" x14ac:dyDescent="0.25">
      <c r="A43" s="97">
        <v>42</v>
      </c>
      <c r="B43" s="97" t="s">
        <v>171</v>
      </c>
      <c r="C43" s="99">
        <v>973</v>
      </c>
      <c r="D43" s="100"/>
      <c r="E43" s="101">
        <f t="shared" si="0"/>
        <v>0</v>
      </c>
      <c r="G43" s="97">
        <v>93</v>
      </c>
      <c r="H43" s="97" t="s">
        <v>172</v>
      </c>
      <c r="I43" s="97">
        <v>159</v>
      </c>
      <c r="J43" s="100"/>
      <c r="K43" s="101">
        <f t="shared" si="1"/>
        <v>0</v>
      </c>
    </row>
    <row r="44" spans="1:11" x14ac:dyDescent="0.25">
      <c r="A44" s="97">
        <v>43</v>
      </c>
      <c r="B44" s="97" t="s">
        <v>173</v>
      </c>
      <c r="C44" s="102">
        <v>815</v>
      </c>
      <c r="D44" s="100"/>
      <c r="E44" s="101">
        <f t="shared" si="0"/>
        <v>0</v>
      </c>
      <c r="G44" s="97">
        <v>94</v>
      </c>
      <c r="H44" s="97" t="s">
        <v>174</v>
      </c>
      <c r="I44" s="97">
        <v>159</v>
      </c>
      <c r="J44" s="100"/>
      <c r="K44" s="101">
        <f t="shared" si="1"/>
        <v>0</v>
      </c>
    </row>
    <row r="45" spans="1:11" x14ac:dyDescent="0.25">
      <c r="A45" s="97">
        <v>44</v>
      </c>
      <c r="B45" s="97" t="s">
        <v>175</v>
      </c>
      <c r="C45" s="102">
        <v>849</v>
      </c>
      <c r="D45" s="100"/>
      <c r="E45" s="101">
        <f t="shared" si="0"/>
        <v>0</v>
      </c>
      <c r="G45" s="97">
        <v>95</v>
      </c>
      <c r="H45" s="97" t="s">
        <v>176</v>
      </c>
      <c r="I45" s="97">
        <v>159</v>
      </c>
      <c r="J45" s="100"/>
      <c r="K45" s="101">
        <f t="shared" si="1"/>
        <v>0</v>
      </c>
    </row>
    <row r="46" spans="1:11" x14ac:dyDescent="0.25">
      <c r="A46" s="97">
        <v>45</v>
      </c>
      <c r="B46" s="97" t="s">
        <v>177</v>
      </c>
      <c r="C46" s="102">
        <v>883</v>
      </c>
      <c r="D46" s="100"/>
      <c r="E46" s="101">
        <f t="shared" si="0"/>
        <v>0</v>
      </c>
      <c r="G46" s="97">
        <v>96</v>
      </c>
      <c r="H46" s="97" t="s">
        <v>178</v>
      </c>
      <c r="I46" s="97">
        <v>159</v>
      </c>
      <c r="J46" s="100"/>
      <c r="K46" s="101">
        <f t="shared" si="1"/>
        <v>0</v>
      </c>
    </row>
    <row r="47" spans="1:11" x14ac:dyDescent="0.25">
      <c r="A47" s="97">
        <v>46</v>
      </c>
      <c r="B47" s="97" t="s">
        <v>179</v>
      </c>
      <c r="C47" s="102">
        <v>1019</v>
      </c>
      <c r="D47" s="100"/>
      <c r="E47" s="101">
        <f t="shared" si="0"/>
        <v>0</v>
      </c>
      <c r="G47" s="97">
        <v>97</v>
      </c>
      <c r="H47" s="97" t="s">
        <v>180</v>
      </c>
      <c r="I47" s="97">
        <v>159</v>
      </c>
      <c r="J47" s="100"/>
      <c r="K47" s="101">
        <f t="shared" si="1"/>
        <v>0</v>
      </c>
    </row>
    <row r="48" spans="1:11" x14ac:dyDescent="0.25">
      <c r="A48" s="97">
        <v>47</v>
      </c>
      <c r="B48" s="97" t="s">
        <v>181</v>
      </c>
      <c r="C48" s="102">
        <v>1019</v>
      </c>
      <c r="D48" s="100"/>
      <c r="E48" s="101">
        <f t="shared" si="0"/>
        <v>0</v>
      </c>
      <c r="G48" s="97">
        <v>98</v>
      </c>
      <c r="H48" s="97" t="s">
        <v>182</v>
      </c>
      <c r="I48" s="97">
        <v>159</v>
      </c>
      <c r="J48" s="100"/>
      <c r="K48" s="101">
        <f t="shared" si="1"/>
        <v>0</v>
      </c>
    </row>
    <row r="49" spans="1:12" x14ac:dyDescent="0.25">
      <c r="A49" s="97">
        <v>48</v>
      </c>
      <c r="B49" s="97" t="s">
        <v>183</v>
      </c>
      <c r="C49" s="102">
        <v>1019</v>
      </c>
      <c r="D49" s="100"/>
      <c r="E49" s="101">
        <f t="shared" si="0"/>
        <v>0</v>
      </c>
      <c r="G49" s="97">
        <v>99</v>
      </c>
      <c r="H49" s="97" t="s">
        <v>184</v>
      </c>
      <c r="I49" s="97">
        <v>199</v>
      </c>
      <c r="J49" s="100"/>
      <c r="K49" s="101">
        <f t="shared" si="1"/>
        <v>0</v>
      </c>
    </row>
    <row r="50" spans="1:12" x14ac:dyDescent="0.25">
      <c r="A50" s="97">
        <v>49</v>
      </c>
      <c r="B50" s="97" t="s">
        <v>185</v>
      </c>
      <c r="C50" s="102">
        <v>1682</v>
      </c>
      <c r="D50" s="100"/>
      <c r="E50" s="101">
        <f t="shared" si="0"/>
        <v>0</v>
      </c>
      <c r="G50" s="97">
        <v>100</v>
      </c>
      <c r="H50" s="97" t="s">
        <v>186</v>
      </c>
      <c r="I50" s="97">
        <v>179</v>
      </c>
      <c r="J50" s="100"/>
      <c r="K50" s="101">
        <f t="shared" si="1"/>
        <v>0</v>
      </c>
    </row>
    <row r="51" spans="1:12" x14ac:dyDescent="0.25">
      <c r="A51" s="97">
        <v>50</v>
      </c>
      <c r="B51" s="97" t="s">
        <v>187</v>
      </c>
      <c r="C51" s="99">
        <v>120</v>
      </c>
      <c r="D51" s="100"/>
      <c r="E51" s="101">
        <f t="shared" si="0"/>
        <v>0</v>
      </c>
      <c r="G51" s="97">
        <v>101</v>
      </c>
      <c r="H51" s="97" t="s">
        <v>188</v>
      </c>
      <c r="I51" s="97">
        <v>299</v>
      </c>
      <c r="J51" s="100"/>
      <c r="K51" s="101">
        <f t="shared" si="1"/>
        <v>0</v>
      </c>
    </row>
    <row r="52" spans="1:12" x14ac:dyDescent="0.25">
      <c r="A52" s="97">
        <v>51</v>
      </c>
      <c r="B52" s="97" t="s">
        <v>189</v>
      </c>
      <c r="C52" s="99">
        <v>130</v>
      </c>
      <c r="D52" s="100"/>
      <c r="E52" s="101">
        <f t="shared" si="0"/>
        <v>0</v>
      </c>
      <c r="G52" s="97">
        <v>102</v>
      </c>
      <c r="H52" s="97" t="s">
        <v>190</v>
      </c>
      <c r="I52" s="97">
        <v>159</v>
      </c>
      <c r="J52" s="100"/>
      <c r="K52" s="101">
        <f t="shared" si="1"/>
        <v>0</v>
      </c>
    </row>
    <row r="54" spans="1:12" x14ac:dyDescent="0.25">
      <c r="B54" s="103" t="s">
        <v>191</v>
      </c>
      <c r="D54" s="104" t="s">
        <v>192</v>
      </c>
      <c r="E54" s="105">
        <f>SUM(E2:E52,K2:K52)</f>
        <v>0</v>
      </c>
    </row>
    <row r="55" spans="1:12" x14ac:dyDescent="0.25">
      <c r="B55" s="103" t="s">
        <v>193</v>
      </c>
      <c r="D55" s="107" t="s">
        <v>194</v>
      </c>
      <c r="E55" s="105">
        <f>IF(E54&gt;0,50,0)</f>
        <v>0</v>
      </c>
    </row>
    <row r="56" spans="1:12" x14ac:dyDescent="0.25">
      <c r="B56" s="103" t="s">
        <v>195</v>
      </c>
      <c r="D56" s="104" t="s">
        <v>196</v>
      </c>
      <c r="E56" s="105">
        <f>IF(E54&gt;=800,-50,0)</f>
        <v>0</v>
      </c>
    </row>
    <row r="57" spans="1:12" ht="14.4" thickBot="1" x14ac:dyDescent="0.3">
      <c r="D57" s="107" t="s">
        <v>197</v>
      </c>
      <c r="E57" s="108">
        <f>E54+E55+E56</f>
        <v>0</v>
      </c>
    </row>
    <row r="58" spans="1:12" ht="14.4" thickTop="1" x14ac:dyDescent="0.25"/>
    <row r="59" spans="1:12" ht="23.4" x14ac:dyDescent="0.6">
      <c r="A59" s="109" t="s">
        <v>198</v>
      </c>
      <c r="B59" s="109"/>
      <c r="C59" s="109"/>
      <c r="D59" s="110"/>
      <c r="E59" s="109"/>
      <c r="F59" s="109"/>
      <c r="G59" s="109"/>
      <c r="H59" s="109"/>
      <c r="I59" s="109"/>
      <c r="K59" s="109"/>
      <c r="L59" s="109"/>
    </row>
    <row r="60" spans="1:12" ht="23.4" x14ac:dyDescent="0.6">
      <c r="A60" s="109" t="s">
        <v>199</v>
      </c>
      <c r="B60" s="109"/>
      <c r="C60" s="109"/>
      <c r="D60" s="110"/>
      <c r="E60" s="109"/>
      <c r="F60" s="109"/>
      <c r="G60" s="109"/>
      <c r="H60" s="109"/>
      <c r="I60" s="109"/>
      <c r="K60" s="109"/>
      <c r="L60" s="109"/>
    </row>
    <row r="61" spans="1:12" ht="23.4" x14ac:dyDescent="0.6">
      <c r="A61" s="109" t="s">
        <v>200</v>
      </c>
      <c r="B61" s="109"/>
      <c r="C61" s="109"/>
      <c r="D61" s="110"/>
      <c r="E61" s="109"/>
      <c r="F61" s="109"/>
      <c r="G61" s="109"/>
      <c r="H61" s="109"/>
      <c r="I61" s="109"/>
      <c r="K61" s="109"/>
      <c r="L61" s="109"/>
    </row>
    <row r="62" spans="1:12" ht="23.4" x14ac:dyDescent="0.6">
      <c r="A62" s="109" t="s">
        <v>201</v>
      </c>
      <c r="B62" s="109"/>
      <c r="C62" s="109"/>
      <c r="D62" s="110"/>
      <c r="E62" s="109"/>
      <c r="F62" s="109"/>
      <c r="G62" s="109"/>
      <c r="H62" s="109"/>
      <c r="I62" s="109"/>
      <c r="K62" s="109"/>
      <c r="L62" s="109"/>
    </row>
    <row r="63" spans="1:12" ht="23.4" x14ac:dyDescent="0.6">
      <c r="A63" s="109" t="s">
        <v>202</v>
      </c>
      <c r="B63" s="109"/>
      <c r="C63" s="109"/>
      <c r="D63" s="110"/>
      <c r="E63" s="109"/>
      <c r="F63" s="109"/>
      <c r="G63" s="109"/>
      <c r="H63" s="109"/>
      <c r="I63" s="109"/>
      <c r="K63" s="109"/>
      <c r="L63" s="109"/>
    </row>
    <row r="64" spans="1:12" ht="23.4" x14ac:dyDescent="0.6">
      <c r="A64" s="109" t="s">
        <v>203</v>
      </c>
      <c r="B64" s="109"/>
      <c r="C64" s="109"/>
      <c r="D64" s="110"/>
      <c r="E64" s="109"/>
      <c r="F64" s="109"/>
      <c r="G64" s="109"/>
      <c r="H64" s="109"/>
      <c r="I64" s="109"/>
      <c r="K64" s="109"/>
      <c r="L64" s="109"/>
    </row>
    <row r="65" spans="2:12" ht="14.7" customHeight="1" x14ac:dyDescent="0.6">
      <c r="B65" s="109"/>
      <c r="C65" s="109"/>
      <c r="D65" s="110"/>
      <c r="E65" s="109"/>
      <c r="F65" s="109"/>
      <c r="G65" s="109"/>
      <c r="H65" s="109"/>
      <c r="I65" s="109"/>
      <c r="J65" s="110"/>
      <c r="K65" s="109"/>
      <c r="L65" s="109"/>
    </row>
  </sheetData>
  <protectedRanges>
    <protectedRange sqref="A59:E64" name="ช่วง3"/>
    <protectedRange sqref="J2:J52" name="ช่วง2"/>
    <protectedRange sqref="D2:D52" name="ช่วง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ED809-1630-41F0-BD73-397D2F48AE7E}">
  <sheetPr codeName="Sheet3"/>
  <dimension ref="A1:L70"/>
  <sheetViews>
    <sheetView tabSelected="1" topLeftCell="B1" zoomScaleNormal="100" workbookViewId="0">
      <selection activeCell="H1" sqref="H1"/>
    </sheetView>
  </sheetViews>
  <sheetFormatPr defaultRowHeight="13.8" x14ac:dyDescent="0.25"/>
  <cols>
    <col min="1" max="1" width="4.69921875" customWidth="1"/>
    <col min="2" max="2" width="56.5" customWidth="1"/>
    <col min="3" max="3" width="9.69921875" customWidth="1"/>
    <col min="4" max="4" width="11.69921875" style="106" customWidth="1"/>
    <col min="5" max="5" width="11.296875" customWidth="1"/>
    <col min="6" max="6" width="1.69921875" customWidth="1"/>
    <col min="7" max="7" width="4.69921875" customWidth="1"/>
    <col min="8" max="8" width="55.69921875" customWidth="1"/>
    <col min="9" max="9" width="9.69921875" customWidth="1"/>
    <col min="10" max="10" width="11.69921875" style="106" customWidth="1"/>
    <col min="11" max="11" width="9.69921875" customWidth="1"/>
    <col min="257" max="257" width="12.8984375" customWidth="1"/>
    <col min="258" max="258" width="56.3984375" bestFit="1" customWidth="1"/>
    <col min="259" max="259" width="14.09765625" customWidth="1"/>
    <col min="260" max="260" width="21.296875" bestFit="1" customWidth="1"/>
    <col min="261" max="261" width="10.59765625" bestFit="1" customWidth="1"/>
    <col min="264" max="264" width="20.69921875" bestFit="1" customWidth="1"/>
    <col min="513" max="513" width="12.8984375" customWidth="1"/>
    <col min="514" max="514" width="56.3984375" bestFit="1" customWidth="1"/>
    <col min="515" max="515" width="14.09765625" customWidth="1"/>
    <col min="516" max="516" width="21.296875" bestFit="1" customWidth="1"/>
    <col min="517" max="517" width="10.59765625" bestFit="1" customWidth="1"/>
    <col min="520" max="520" width="20.69921875" bestFit="1" customWidth="1"/>
    <col min="769" max="769" width="12.8984375" customWidth="1"/>
    <col min="770" max="770" width="56.3984375" bestFit="1" customWidth="1"/>
    <col min="771" max="771" width="14.09765625" customWidth="1"/>
    <col min="772" max="772" width="21.296875" bestFit="1" customWidth="1"/>
    <col min="773" max="773" width="10.59765625" bestFit="1" customWidth="1"/>
    <col min="776" max="776" width="20.69921875" bestFit="1" customWidth="1"/>
    <col min="1025" max="1025" width="12.8984375" customWidth="1"/>
    <col min="1026" max="1026" width="56.3984375" bestFit="1" customWidth="1"/>
    <col min="1027" max="1027" width="14.09765625" customWidth="1"/>
    <col min="1028" max="1028" width="21.296875" bestFit="1" customWidth="1"/>
    <col min="1029" max="1029" width="10.59765625" bestFit="1" customWidth="1"/>
    <col min="1032" max="1032" width="20.69921875" bestFit="1" customWidth="1"/>
    <col min="1281" max="1281" width="12.8984375" customWidth="1"/>
    <col min="1282" max="1282" width="56.3984375" bestFit="1" customWidth="1"/>
    <col min="1283" max="1283" width="14.09765625" customWidth="1"/>
    <col min="1284" max="1284" width="21.296875" bestFit="1" customWidth="1"/>
    <col min="1285" max="1285" width="10.59765625" bestFit="1" customWidth="1"/>
    <col min="1288" max="1288" width="20.69921875" bestFit="1" customWidth="1"/>
    <col min="1537" max="1537" width="12.8984375" customWidth="1"/>
    <col min="1538" max="1538" width="56.3984375" bestFit="1" customWidth="1"/>
    <col min="1539" max="1539" width="14.09765625" customWidth="1"/>
    <col min="1540" max="1540" width="21.296875" bestFit="1" customWidth="1"/>
    <col min="1541" max="1541" width="10.59765625" bestFit="1" customWidth="1"/>
    <col min="1544" max="1544" width="20.69921875" bestFit="1" customWidth="1"/>
    <col min="1793" max="1793" width="12.8984375" customWidth="1"/>
    <col min="1794" max="1794" width="56.3984375" bestFit="1" customWidth="1"/>
    <col min="1795" max="1795" width="14.09765625" customWidth="1"/>
    <col min="1796" max="1796" width="21.296875" bestFit="1" customWidth="1"/>
    <col min="1797" max="1797" width="10.59765625" bestFit="1" customWidth="1"/>
    <col min="1800" max="1800" width="20.69921875" bestFit="1" customWidth="1"/>
    <col min="2049" max="2049" width="12.8984375" customWidth="1"/>
    <col min="2050" max="2050" width="56.3984375" bestFit="1" customWidth="1"/>
    <col min="2051" max="2051" width="14.09765625" customWidth="1"/>
    <col min="2052" max="2052" width="21.296875" bestFit="1" customWidth="1"/>
    <col min="2053" max="2053" width="10.59765625" bestFit="1" customWidth="1"/>
    <col min="2056" max="2056" width="20.69921875" bestFit="1" customWidth="1"/>
    <col min="2305" max="2305" width="12.8984375" customWidth="1"/>
    <col min="2306" max="2306" width="56.3984375" bestFit="1" customWidth="1"/>
    <col min="2307" max="2307" width="14.09765625" customWidth="1"/>
    <col min="2308" max="2308" width="21.296875" bestFit="1" customWidth="1"/>
    <col min="2309" max="2309" width="10.59765625" bestFit="1" customWidth="1"/>
    <col min="2312" max="2312" width="20.69921875" bestFit="1" customWidth="1"/>
    <col min="2561" max="2561" width="12.8984375" customWidth="1"/>
    <col min="2562" max="2562" width="56.3984375" bestFit="1" customWidth="1"/>
    <col min="2563" max="2563" width="14.09765625" customWidth="1"/>
    <col min="2564" max="2564" width="21.296875" bestFit="1" customWidth="1"/>
    <col min="2565" max="2565" width="10.59765625" bestFit="1" customWidth="1"/>
    <col min="2568" max="2568" width="20.69921875" bestFit="1" customWidth="1"/>
    <col min="2817" max="2817" width="12.8984375" customWidth="1"/>
    <col min="2818" max="2818" width="56.3984375" bestFit="1" customWidth="1"/>
    <col min="2819" max="2819" width="14.09765625" customWidth="1"/>
    <col min="2820" max="2820" width="21.296875" bestFit="1" customWidth="1"/>
    <col min="2821" max="2821" width="10.59765625" bestFit="1" customWidth="1"/>
    <col min="2824" max="2824" width="20.69921875" bestFit="1" customWidth="1"/>
    <col min="3073" max="3073" width="12.8984375" customWidth="1"/>
    <col min="3074" max="3074" width="56.3984375" bestFit="1" customWidth="1"/>
    <col min="3075" max="3075" width="14.09765625" customWidth="1"/>
    <col min="3076" max="3076" width="21.296875" bestFit="1" customWidth="1"/>
    <col min="3077" max="3077" width="10.59765625" bestFit="1" customWidth="1"/>
    <col min="3080" max="3080" width="20.69921875" bestFit="1" customWidth="1"/>
    <col min="3329" max="3329" width="12.8984375" customWidth="1"/>
    <col min="3330" max="3330" width="56.3984375" bestFit="1" customWidth="1"/>
    <col min="3331" max="3331" width="14.09765625" customWidth="1"/>
    <col min="3332" max="3332" width="21.296875" bestFit="1" customWidth="1"/>
    <col min="3333" max="3333" width="10.59765625" bestFit="1" customWidth="1"/>
    <col min="3336" max="3336" width="20.69921875" bestFit="1" customWidth="1"/>
    <col min="3585" max="3585" width="12.8984375" customWidth="1"/>
    <col min="3586" max="3586" width="56.3984375" bestFit="1" customWidth="1"/>
    <col min="3587" max="3587" width="14.09765625" customWidth="1"/>
    <col min="3588" max="3588" width="21.296875" bestFit="1" customWidth="1"/>
    <col min="3589" max="3589" width="10.59765625" bestFit="1" customWidth="1"/>
    <col min="3592" max="3592" width="20.69921875" bestFit="1" customWidth="1"/>
    <col min="3841" max="3841" width="12.8984375" customWidth="1"/>
    <col min="3842" max="3842" width="56.3984375" bestFit="1" customWidth="1"/>
    <col min="3843" max="3843" width="14.09765625" customWidth="1"/>
    <col min="3844" max="3844" width="21.296875" bestFit="1" customWidth="1"/>
    <col min="3845" max="3845" width="10.59765625" bestFit="1" customWidth="1"/>
    <col min="3848" max="3848" width="20.69921875" bestFit="1" customWidth="1"/>
    <col min="4097" max="4097" width="12.8984375" customWidth="1"/>
    <col min="4098" max="4098" width="56.3984375" bestFit="1" customWidth="1"/>
    <col min="4099" max="4099" width="14.09765625" customWidth="1"/>
    <col min="4100" max="4100" width="21.296875" bestFit="1" customWidth="1"/>
    <col min="4101" max="4101" width="10.59765625" bestFit="1" customWidth="1"/>
    <col min="4104" max="4104" width="20.69921875" bestFit="1" customWidth="1"/>
    <col min="4353" max="4353" width="12.8984375" customWidth="1"/>
    <col min="4354" max="4354" width="56.3984375" bestFit="1" customWidth="1"/>
    <col min="4355" max="4355" width="14.09765625" customWidth="1"/>
    <col min="4356" max="4356" width="21.296875" bestFit="1" customWidth="1"/>
    <col min="4357" max="4357" width="10.59765625" bestFit="1" customWidth="1"/>
    <col min="4360" max="4360" width="20.69921875" bestFit="1" customWidth="1"/>
    <col min="4609" max="4609" width="12.8984375" customWidth="1"/>
    <col min="4610" max="4610" width="56.3984375" bestFit="1" customWidth="1"/>
    <col min="4611" max="4611" width="14.09765625" customWidth="1"/>
    <col min="4612" max="4612" width="21.296875" bestFit="1" customWidth="1"/>
    <col min="4613" max="4613" width="10.59765625" bestFit="1" customWidth="1"/>
    <col min="4616" max="4616" width="20.69921875" bestFit="1" customWidth="1"/>
    <col min="4865" max="4865" width="12.8984375" customWidth="1"/>
    <col min="4866" max="4866" width="56.3984375" bestFit="1" customWidth="1"/>
    <col min="4867" max="4867" width="14.09765625" customWidth="1"/>
    <col min="4868" max="4868" width="21.296875" bestFit="1" customWidth="1"/>
    <col min="4869" max="4869" width="10.59765625" bestFit="1" customWidth="1"/>
    <col min="4872" max="4872" width="20.69921875" bestFit="1" customWidth="1"/>
    <col min="5121" max="5121" width="12.8984375" customWidth="1"/>
    <col min="5122" max="5122" width="56.3984375" bestFit="1" customWidth="1"/>
    <col min="5123" max="5123" width="14.09765625" customWidth="1"/>
    <col min="5124" max="5124" width="21.296875" bestFit="1" customWidth="1"/>
    <col min="5125" max="5125" width="10.59765625" bestFit="1" customWidth="1"/>
    <col min="5128" max="5128" width="20.69921875" bestFit="1" customWidth="1"/>
    <col min="5377" max="5377" width="12.8984375" customWidth="1"/>
    <col min="5378" max="5378" width="56.3984375" bestFit="1" customWidth="1"/>
    <col min="5379" max="5379" width="14.09765625" customWidth="1"/>
    <col min="5380" max="5380" width="21.296875" bestFit="1" customWidth="1"/>
    <col min="5381" max="5381" width="10.59765625" bestFit="1" customWidth="1"/>
    <col min="5384" max="5384" width="20.69921875" bestFit="1" customWidth="1"/>
    <col min="5633" max="5633" width="12.8984375" customWidth="1"/>
    <col min="5634" max="5634" width="56.3984375" bestFit="1" customWidth="1"/>
    <col min="5635" max="5635" width="14.09765625" customWidth="1"/>
    <col min="5636" max="5636" width="21.296875" bestFit="1" customWidth="1"/>
    <col min="5637" max="5637" width="10.59765625" bestFit="1" customWidth="1"/>
    <col min="5640" max="5640" width="20.69921875" bestFit="1" customWidth="1"/>
    <col min="5889" max="5889" width="12.8984375" customWidth="1"/>
    <col min="5890" max="5890" width="56.3984375" bestFit="1" customWidth="1"/>
    <col min="5891" max="5891" width="14.09765625" customWidth="1"/>
    <col min="5892" max="5892" width="21.296875" bestFit="1" customWidth="1"/>
    <col min="5893" max="5893" width="10.59765625" bestFit="1" customWidth="1"/>
    <col min="5896" max="5896" width="20.69921875" bestFit="1" customWidth="1"/>
    <col min="6145" max="6145" width="12.8984375" customWidth="1"/>
    <col min="6146" max="6146" width="56.3984375" bestFit="1" customWidth="1"/>
    <col min="6147" max="6147" width="14.09765625" customWidth="1"/>
    <col min="6148" max="6148" width="21.296875" bestFit="1" customWidth="1"/>
    <col min="6149" max="6149" width="10.59765625" bestFit="1" customWidth="1"/>
    <col min="6152" max="6152" width="20.69921875" bestFit="1" customWidth="1"/>
    <col min="6401" max="6401" width="12.8984375" customWidth="1"/>
    <col min="6402" max="6402" width="56.3984375" bestFit="1" customWidth="1"/>
    <col min="6403" max="6403" width="14.09765625" customWidth="1"/>
    <col min="6404" max="6404" width="21.296875" bestFit="1" customWidth="1"/>
    <col min="6405" max="6405" width="10.59765625" bestFit="1" customWidth="1"/>
    <col min="6408" max="6408" width="20.69921875" bestFit="1" customWidth="1"/>
    <col min="6657" max="6657" width="12.8984375" customWidth="1"/>
    <col min="6658" max="6658" width="56.3984375" bestFit="1" customWidth="1"/>
    <col min="6659" max="6659" width="14.09765625" customWidth="1"/>
    <col min="6660" max="6660" width="21.296875" bestFit="1" customWidth="1"/>
    <col min="6661" max="6661" width="10.59765625" bestFit="1" customWidth="1"/>
    <col min="6664" max="6664" width="20.69921875" bestFit="1" customWidth="1"/>
    <col min="6913" max="6913" width="12.8984375" customWidth="1"/>
    <col min="6914" max="6914" width="56.3984375" bestFit="1" customWidth="1"/>
    <col min="6915" max="6915" width="14.09765625" customWidth="1"/>
    <col min="6916" max="6916" width="21.296875" bestFit="1" customWidth="1"/>
    <col min="6917" max="6917" width="10.59765625" bestFit="1" customWidth="1"/>
    <col min="6920" max="6920" width="20.69921875" bestFit="1" customWidth="1"/>
    <col min="7169" max="7169" width="12.8984375" customWidth="1"/>
    <col min="7170" max="7170" width="56.3984375" bestFit="1" customWidth="1"/>
    <col min="7171" max="7171" width="14.09765625" customWidth="1"/>
    <col min="7172" max="7172" width="21.296875" bestFit="1" customWidth="1"/>
    <col min="7173" max="7173" width="10.59765625" bestFit="1" customWidth="1"/>
    <col min="7176" max="7176" width="20.69921875" bestFit="1" customWidth="1"/>
    <col min="7425" max="7425" width="12.8984375" customWidth="1"/>
    <col min="7426" max="7426" width="56.3984375" bestFit="1" customWidth="1"/>
    <col min="7427" max="7427" width="14.09765625" customWidth="1"/>
    <col min="7428" max="7428" width="21.296875" bestFit="1" customWidth="1"/>
    <col min="7429" max="7429" width="10.59765625" bestFit="1" customWidth="1"/>
    <col min="7432" max="7432" width="20.69921875" bestFit="1" customWidth="1"/>
    <col min="7681" max="7681" width="12.8984375" customWidth="1"/>
    <col min="7682" max="7682" width="56.3984375" bestFit="1" customWidth="1"/>
    <col min="7683" max="7683" width="14.09765625" customWidth="1"/>
    <col min="7684" max="7684" width="21.296875" bestFit="1" customWidth="1"/>
    <col min="7685" max="7685" width="10.59765625" bestFit="1" customWidth="1"/>
    <col min="7688" max="7688" width="20.69921875" bestFit="1" customWidth="1"/>
    <col min="7937" max="7937" width="12.8984375" customWidth="1"/>
    <col min="7938" max="7938" width="56.3984375" bestFit="1" customWidth="1"/>
    <col min="7939" max="7939" width="14.09765625" customWidth="1"/>
    <col min="7940" max="7940" width="21.296875" bestFit="1" customWidth="1"/>
    <col min="7941" max="7941" width="10.59765625" bestFit="1" customWidth="1"/>
    <col min="7944" max="7944" width="20.69921875" bestFit="1" customWidth="1"/>
    <col min="8193" max="8193" width="12.8984375" customWidth="1"/>
    <col min="8194" max="8194" width="56.3984375" bestFit="1" customWidth="1"/>
    <col min="8195" max="8195" width="14.09765625" customWidth="1"/>
    <col min="8196" max="8196" width="21.296875" bestFit="1" customWidth="1"/>
    <col min="8197" max="8197" width="10.59765625" bestFit="1" customWidth="1"/>
    <col min="8200" max="8200" width="20.69921875" bestFit="1" customWidth="1"/>
    <col min="8449" max="8449" width="12.8984375" customWidth="1"/>
    <col min="8450" max="8450" width="56.3984375" bestFit="1" customWidth="1"/>
    <col min="8451" max="8451" width="14.09765625" customWidth="1"/>
    <col min="8452" max="8452" width="21.296875" bestFit="1" customWidth="1"/>
    <col min="8453" max="8453" width="10.59765625" bestFit="1" customWidth="1"/>
    <col min="8456" max="8456" width="20.69921875" bestFit="1" customWidth="1"/>
    <col min="8705" max="8705" width="12.8984375" customWidth="1"/>
    <col min="8706" max="8706" width="56.3984375" bestFit="1" customWidth="1"/>
    <col min="8707" max="8707" width="14.09765625" customWidth="1"/>
    <col min="8708" max="8708" width="21.296875" bestFit="1" customWidth="1"/>
    <col min="8709" max="8709" width="10.59765625" bestFit="1" customWidth="1"/>
    <col min="8712" max="8712" width="20.69921875" bestFit="1" customWidth="1"/>
    <col min="8961" max="8961" width="12.8984375" customWidth="1"/>
    <col min="8962" max="8962" width="56.3984375" bestFit="1" customWidth="1"/>
    <col min="8963" max="8963" width="14.09765625" customWidth="1"/>
    <col min="8964" max="8964" width="21.296875" bestFit="1" customWidth="1"/>
    <col min="8965" max="8965" width="10.59765625" bestFit="1" customWidth="1"/>
    <col min="8968" max="8968" width="20.69921875" bestFit="1" customWidth="1"/>
    <col min="9217" max="9217" width="12.8984375" customWidth="1"/>
    <col min="9218" max="9218" width="56.3984375" bestFit="1" customWidth="1"/>
    <col min="9219" max="9219" width="14.09765625" customWidth="1"/>
    <col min="9220" max="9220" width="21.296875" bestFit="1" customWidth="1"/>
    <col min="9221" max="9221" width="10.59765625" bestFit="1" customWidth="1"/>
    <col min="9224" max="9224" width="20.69921875" bestFit="1" customWidth="1"/>
    <col min="9473" max="9473" width="12.8984375" customWidth="1"/>
    <col min="9474" max="9474" width="56.3984375" bestFit="1" customWidth="1"/>
    <col min="9475" max="9475" width="14.09765625" customWidth="1"/>
    <col min="9476" max="9476" width="21.296875" bestFit="1" customWidth="1"/>
    <col min="9477" max="9477" width="10.59765625" bestFit="1" customWidth="1"/>
    <col min="9480" max="9480" width="20.69921875" bestFit="1" customWidth="1"/>
    <col min="9729" max="9729" width="12.8984375" customWidth="1"/>
    <col min="9730" max="9730" width="56.3984375" bestFit="1" customWidth="1"/>
    <col min="9731" max="9731" width="14.09765625" customWidth="1"/>
    <col min="9732" max="9732" width="21.296875" bestFit="1" customWidth="1"/>
    <col min="9733" max="9733" width="10.59765625" bestFit="1" customWidth="1"/>
    <col min="9736" max="9736" width="20.69921875" bestFit="1" customWidth="1"/>
    <col min="9985" max="9985" width="12.8984375" customWidth="1"/>
    <col min="9986" max="9986" width="56.3984375" bestFit="1" customWidth="1"/>
    <col min="9987" max="9987" width="14.09765625" customWidth="1"/>
    <col min="9988" max="9988" width="21.296875" bestFit="1" customWidth="1"/>
    <col min="9989" max="9989" width="10.59765625" bestFit="1" customWidth="1"/>
    <col min="9992" max="9992" width="20.69921875" bestFit="1" customWidth="1"/>
    <col min="10241" max="10241" width="12.8984375" customWidth="1"/>
    <col min="10242" max="10242" width="56.3984375" bestFit="1" customWidth="1"/>
    <col min="10243" max="10243" width="14.09765625" customWidth="1"/>
    <col min="10244" max="10244" width="21.296875" bestFit="1" customWidth="1"/>
    <col min="10245" max="10245" width="10.59765625" bestFit="1" customWidth="1"/>
    <col min="10248" max="10248" width="20.69921875" bestFit="1" customWidth="1"/>
    <col min="10497" max="10497" width="12.8984375" customWidth="1"/>
    <col min="10498" max="10498" width="56.3984375" bestFit="1" customWidth="1"/>
    <col min="10499" max="10499" width="14.09765625" customWidth="1"/>
    <col min="10500" max="10500" width="21.296875" bestFit="1" customWidth="1"/>
    <col min="10501" max="10501" width="10.59765625" bestFit="1" customWidth="1"/>
    <col min="10504" max="10504" width="20.69921875" bestFit="1" customWidth="1"/>
    <col min="10753" max="10753" width="12.8984375" customWidth="1"/>
    <col min="10754" max="10754" width="56.3984375" bestFit="1" customWidth="1"/>
    <col min="10755" max="10755" width="14.09765625" customWidth="1"/>
    <col min="10756" max="10756" width="21.296875" bestFit="1" customWidth="1"/>
    <col min="10757" max="10757" width="10.59765625" bestFit="1" customWidth="1"/>
    <col min="10760" max="10760" width="20.69921875" bestFit="1" customWidth="1"/>
    <col min="11009" max="11009" width="12.8984375" customWidth="1"/>
    <col min="11010" max="11010" width="56.3984375" bestFit="1" customWidth="1"/>
    <col min="11011" max="11011" width="14.09765625" customWidth="1"/>
    <col min="11012" max="11012" width="21.296875" bestFit="1" customWidth="1"/>
    <col min="11013" max="11013" width="10.59765625" bestFit="1" customWidth="1"/>
    <col min="11016" max="11016" width="20.69921875" bestFit="1" customWidth="1"/>
    <col min="11265" max="11265" width="12.8984375" customWidth="1"/>
    <col min="11266" max="11266" width="56.3984375" bestFit="1" customWidth="1"/>
    <col min="11267" max="11267" width="14.09765625" customWidth="1"/>
    <col min="11268" max="11268" width="21.296875" bestFit="1" customWidth="1"/>
    <col min="11269" max="11269" width="10.59765625" bestFit="1" customWidth="1"/>
    <col min="11272" max="11272" width="20.69921875" bestFit="1" customWidth="1"/>
    <col min="11521" max="11521" width="12.8984375" customWidth="1"/>
    <col min="11522" max="11522" width="56.3984375" bestFit="1" customWidth="1"/>
    <col min="11523" max="11523" width="14.09765625" customWidth="1"/>
    <col min="11524" max="11524" width="21.296875" bestFit="1" customWidth="1"/>
    <col min="11525" max="11525" width="10.59765625" bestFit="1" customWidth="1"/>
    <col min="11528" max="11528" width="20.69921875" bestFit="1" customWidth="1"/>
    <col min="11777" max="11777" width="12.8984375" customWidth="1"/>
    <col min="11778" max="11778" width="56.3984375" bestFit="1" customWidth="1"/>
    <col min="11779" max="11779" width="14.09765625" customWidth="1"/>
    <col min="11780" max="11780" width="21.296875" bestFit="1" customWidth="1"/>
    <col min="11781" max="11781" width="10.59765625" bestFit="1" customWidth="1"/>
    <col min="11784" max="11784" width="20.69921875" bestFit="1" customWidth="1"/>
    <col min="12033" max="12033" width="12.8984375" customWidth="1"/>
    <col min="12034" max="12034" width="56.3984375" bestFit="1" customWidth="1"/>
    <col min="12035" max="12035" width="14.09765625" customWidth="1"/>
    <col min="12036" max="12036" width="21.296875" bestFit="1" customWidth="1"/>
    <col min="12037" max="12037" width="10.59765625" bestFit="1" customWidth="1"/>
    <col min="12040" max="12040" width="20.69921875" bestFit="1" customWidth="1"/>
    <col min="12289" max="12289" width="12.8984375" customWidth="1"/>
    <col min="12290" max="12290" width="56.3984375" bestFit="1" customWidth="1"/>
    <col min="12291" max="12291" width="14.09765625" customWidth="1"/>
    <col min="12292" max="12292" width="21.296875" bestFit="1" customWidth="1"/>
    <col min="12293" max="12293" width="10.59765625" bestFit="1" customWidth="1"/>
    <col min="12296" max="12296" width="20.69921875" bestFit="1" customWidth="1"/>
    <col min="12545" max="12545" width="12.8984375" customWidth="1"/>
    <col min="12546" max="12546" width="56.3984375" bestFit="1" customWidth="1"/>
    <col min="12547" max="12547" width="14.09765625" customWidth="1"/>
    <col min="12548" max="12548" width="21.296875" bestFit="1" customWidth="1"/>
    <col min="12549" max="12549" width="10.59765625" bestFit="1" customWidth="1"/>
    <col min="12552" max="12552" width="20.69921875" bestFit="1" customWidth="1"/>
    <col min="12801" max="12801" width="12.8984375" customWidth="1"/>
    <col min="12802" max="12802" width="56.3984375" bestFit="1" customWidth="1"/>
    <col min="12803" max="12803" width="14.09765625" customWidth="1"/>
    <col min="12804" max="12804" width="21.296875" bestFit="1" customWidth="1"/>
    <col min="12805" max="12805" width="10.59765625" bestFit="1" customWidth="1"/>
    <col min="12808" max="12808" width="20.69921875" bestFit="1" customWidth="1"/>
    <col min="13057" max="13057" width="12.8984375" customWidth="1"/>
    <col min="13058" max="13058" width="56.3984375" bestFit="1" customWidth="1"/>
    <col min="13059" max="13059" width="14.09765625" customWidth="1"/>
    <col min="13060" max="13060" width="21.296875" bestFit="1" customWidth="1"/>
    <col min="13061" max="13061" width="10.59765625" bestFit="1" customWidth="1"/>
    <col min="13064" max="13064" width="20.69921875" bestFit="1" customWidth="1"/>
    <col min="13313" max="13313" width="12.8984375" customWidth="1"/>
    <col min="13314" max="13314" width="56.3984375" bestFit="1" customWidth="1"/>
    <col min="13315" max="13315" width="14.09765625" customWidth="1"/>
    <col min="13316" max="13316" width="21.296875" bestFit="1" customWidth="1"/>
    <col min="13317" max="13317" width="10.59765625" bestFit="1" customWidth="1"/>
    <col min="13320" max="13320" width="20.69921875" bestFit="1" customWidth="1"/>
    <col min="13569" max="13569" width="12.8984375" customWidth="1"/>
    <col min="13570" max="13570" width="56.3984375" bestFit="1" customWidth="1"/>
    <col min="13571" max="13571" width="14.09765625" customWidth="1"/>
    <col min="13572" max="13572" width="21.296875" bestFit="1" customWidth="1"/>
    <col min="13573" max="13573" width="10.59765625" bestFit="1" customWidth="1"/>
    <col min="13576" max="13576" width="20.69921875" bestFit="1" customWidth="1"/>
    <col min="13825" max="13825" width="12.8984375" customWidth="1"/>
    <col min="13826" max="13826" width="56.3984375" bestFit="1" customWidth="1"/>
    <col min="13827" max="13827" width="14.09765625" customWidth="1"/>
    <col min="13828" max="13828" width="21.296875" bestFit="1" customWidth="1"/>
    <col min="13829" max="13829" width="10.59765625" bestFit="1" customWidth="1"/>
    <col min="13832" max="13832" width="20.69921875" bestFit="1" customWidth="1"/>
    <col min="14081" max="14081" width="12.8984375" customWidth="1"/>
    <col min="14082" max="14082" width="56.3984375" bestFit="1" customWidth="1"/>
    <col min="14083" max="14083" width="14.09765625" customWidth="1"/>
    <col min="14084" max="14084" width="21.296875" bestFit="1" customWidth="1"/>
    <col min="14085" max="14085" width="10.59765625" bestFit="1" customWidth="1"/>
    <col min="14088" max="14088" width="20.69921875" bestFit="1" customWidth="1"/>
    <col min="14337" max="14337" width="12.8984375" customWidth="1"/>
    <col min="14338" max="14338" width="56.3984375" bestFit="1" customWidth="1"/>
    <col min="14339" max="14339" width="14.09765625" customWidth="1"/>
    <col min="14340" max="14340" width="21.296875" bestFit="1" customWidth="1"/>
    <col min="14341" max="14341" width="10.59765625" bestFit="1" customWidth="1"/>
    <col min="14344" max="14344" width="20.69921875" bestFit="1" customWidth="1"/>
    <col min="14593" max="14593" width="12.8984375" customWidth="1"/>
    <col min="14594" max="14594" width="56.3984375" bestFit="1" customWidth="1"/>
    <col min="14595" max="14595" width="14.09765625" customWidth="1"/>
    <col min="14596" max="14596" width="21.296875" bestFit="1" customWidth="1"/>
    <col min="14597" max="14597" width="10.59765625" bestFit="1" customWidth="1"/>
    <col min="14600" max="14600" width="20.69921875" bestFit="1" customWidth="1"/>
    <col min="14849" max="14849" width="12.8984375" customWidth="1"/>
    <col min="14850" max="14850" width="56.3984375" bestFit="1" customWidth="1"/>
    <col min="14851" max="14851" width="14.09765625" customWidth="1"/>
    <col min="14852" max="14852" width="21.296875" bestFit="1" customWidth="1"/>
    <col min="14853" max="14853" width="10.59765625" bestFit="1" customWidth="1"/>
    <col min="14856" max="14856" width="20.69921875" bestFit="1" customWidth="1"/>
    <col min="15105" max="15105" width="12.8984375" customWidth="1"/>
    <col min="15106" max="15106" width="56.3984375" bestFit="1" customWidth="1"/>
    <col min="15107" max="15107" width="14.09765625" customWidth="1"/>
    <col min="15108" max="15108" width="21.296875" bestFit="1" customWidth="1"/>
    <col min="15109" max="15109" width="10.59765625" bestFit="1" customWidth="1"/>
    <col min="15112" max="15112" width="20.69921875" bestFit="1" customWidth="1"/>
    <col min="15361" max="15361" width="12.8984375" customWidth="1"/>
    <col min="15362" max="15362" width="56.3984375" bestFit="1" customWidth="1"/>
    <col min="15363" max="15363" width="14.09765625" customWidth="1"/>
    <col min="15364" max="15364" width="21.296875" bestFit="1" customWidth="1"/>
    <col min="15365" max="15365" width="10.59765625" bestFit="1" customWidth="1"/>
    <col min="15368" max="15368" width="20.69921875" bestFit="1" customWidth="1"/>
    <col min="15617" max="15617" width="12.8984375" customWidth="1"/>
    <col min="15618" max="15618" width="56.3984375" bestFit="1" customWidth="1"/>
    <col min="15619" max="15619" width="14.09765625" customWidth="1"/>
    <col min="15620" max="15620" width="21.296875" bestFit="1" customWidth="1"/>
    <col min="15621" max="15621" width="10.59765625" bestFit="1" customWidth="1"/>
    <col min="15624" max="15624" width="20.69921875" bestFit="1" customWidth="1"/>
    <col min="15873" max="15873" width="12.8984375" customWidth="1"/>
    <col min="15874" max="15874" width="56.3984375" bestFit="1" customWidth="1"/>
    <col min="15875" max="15875" width="14.09765625" customWidth="1"/>
    <col min="15876" max="15876" width="21.296875" bestFit="1" customWidth="1"/>
    <col min="15877" max="15877" width="10.59765625" bestFit="1" customWidth="1"/>
    <col min="15880" max="15880" width="20.69921875" bestFit="1" customWidth="1"/>
    <col min="16129" max="16129" width="12.8984375" customWidth="1"/>
    <col min="16130" max="16130" width="56.3984375" bestFit="1" customWidth="1"/>
    <col min="16131" max="16131" width="14.09765625" customWidth="1"/>
    <col min="16132" max="16132" width="21.296875" bestFit="1" customWidth="1"/>
    <col min="16133" max="16133" width="10.59765625" bestFit="1" customWidth="1"/>
    <col min="16136" max="16136" width="20.69921875" bestFit="1" customWidth="1"/>
  </cols>
  <sheetData>
    <row r="1" spans="1:11" x14ac:dyDescent="0.25">
      <c r="A1" s="98" t="s">
        <v>2</v>
      </c>
      <c r="B1" s="98" t="s">
        <v>204</v>
      </c>
      <c r="C1" s="98" t="s">
        <v>86</v>
      </c>
      <c r="D1" s="98" t="s">
        <v>87</v>
      </c>
      <c r="E1" s="98" t="s">
        <v>88</v>
      </c>
      <c r="G1" s="98" t="s">
        <v>2</v>
      </c>
      <c r="H1" s="98" t="s">
        <v>205</v>
      </c>
      <c r="I1" s="98" t="s">
        <v>86</v>
      </c>
      <c r="J1" s="98" t="s">
        <v>87</v>
      </c>
      <c r="K1" s="98" t="s">
        <v>88</v>
      </c>
    </row>
    <row r="2" spans="1:11" x14ac:dyDescent="0.25">
      <c r="A2" s="97">
        <v>1</v>
      </c>
      <c r="B2" s="97" t="s">
        <v>206</v>
      </c>
      <c r="C2" s="99">
        <v>1300</v>
      </c>
      <c r="D2" s="100"/>
      <c r="E2" s="101">
        <f>C2*D2</f>
        <v>0</v>
      </c>
      <c r="G2" s="97">
        <v>34</v>
      </c>
      <c r="H2" s="97" t="s">
        <v>239</v>
      </c>
      <c r="I2" s="97">
        <v>500</v>
      </c>
      <c r="J2" s="100"/>
      <c r="K2" s="101">
        <f>I2*J2</f>
        <v>0</v>
      </c>
    </row>
    <row r="3" spans="1:11" x14ac:dyDescent="0.25">
      <c r="A3" s="97">
        <v>2</v>
      </c>
      <c r="B3" s="97" t="s">
        <v>207</v>
      </c>
      <c r="C3" s="99">
        <v>1600</v>
      </c>
      <c r="D3" s="100"/>
      <c r="E3" s="101">
        <f t="shared" ref="E3:E56" si="0">C3*D3</f>
        <v>0</v>
      </c>
      <c r="G3" s="97">
        <v>35</v>
      </c>
      <c r="H3" s="97" t="s">
        <v>240</v>
      </c>
      <c r="I3" s="97">
        <v>1100</v>
      </c>
      <c r="J3" s="100"/>
      <c r="K3" s="101">
        <f t="shared" ref="K3:K52" si="1">I3*J3</f>
        <v>0</v>
      </c>
    </row>
    <row r="4" spans="1:11" x14ac:dyDescent="0.25">
      <c r="A4" s="97">
        <v>3</v>
      </c>
      <c r="B4" s="97" t="s">
        <v>208</v>
      </c>
      <c r="C4" s="99">
        <v>1600</v>
      </c>
      <c r="D4" s="100"/>
      <c r="E4" s="101">
        <f t="shared" si="0"/>
        <v>0</v>
      </c>
      <c r="G4" s="97">
        <v>36</v>
      </c>
      <c r="H4" s="97" t="s">
        <v>241</v>
      </c>
      <c r="I4" s="97">
        <v>1300</v>
      </c>
      <c r="J4" s="100"/>
      <c r="K4" s="101">
        <f t="shared" si="1"/>
        <v>0</v>
      </c>
    </row>
    <row r="5" spans="1:11" x14ac:dyDescent="0.25">
      <c r="A5" s="97">
        <v>4</v>
      </c>
      <c r="B5" s="97" t="s">
        <v>209</v>
      </c>
      <c r="C5" s="99">
        <v>1600</v>
      </c>
      <c r="D5" s="100"/>
      <c r="E5" s="101">
        <f t="shared" si="0"/>
        <v>0</v>
      </c>
      <c r="G5" s="97">
        <v>37</v>
      </c>
      <c r="H5" s="97" t="s">
        <v>242</v>
      </c>
      <c r="I5" s="97">
        <v>1300</v>
      </c>
      <c r="J5" s="100"/>
      <c r="K5" s="101">
        <f t="shared" si="1"/>
        <v>0</v>
      </c>
    </row>
    <row r="6" spans="1:11" x14ac:dyDescent="0.25">
      <c r="A6" s="97">
        <v>5</v>
      </c>
      <c r="B6" s="97" t="s">
        <v>210</v>
      </c>
      <c r="C6" s="99">
        <v>330</v>
      </c>
      <c r="D6" s="100"/>
      <c r="E6" s="101">
        <f t="shared" si="0"/>
        <v>0</v>
      </c>
      <c r="G6" s="97">
        <v>38</v>
      </c>
      <c r="H6" s="97" t="s">
        <v>243</v>
      </c>
      <c r="I6" s="97">
        <v>330</v>
      </c>
      <c r="J6" s="100"/>
      <c r="K6" s="101">
        <f t="shared" si="1"/>
        <v>0</v>
      </c>
    </row>
    <row r="7" spans="1:11" x14ac:dyDescent="0.25">
      <c r="A7" s="97">
        <v>6</v>
      </c>
      <c r="B7" s="97" t="s">
        <v>211</v>
      </c>
      <c r="C7" s="99">
        <v>410</v>
      </c>
      <c r="D7" s="100"/>
      <c r="E7" s="101">
        <f t="shared" si="0"/>
        <v>0</v>
      </c>
      <c r="G7" s="97">
        <v>39</v>
      </c>
      <c r="H7" s="97" t="s">
        <v>244</v>
      </c>
      <c r="I7" s="97">
        <v>410</v>
      </c>
      <c r="J7" s="100"/>
      <c r="K7" s="101">
        <f t="shared" si="1"/>
        <v>0</v>
      </c>
    </row>
    <row r="8" spans="1:11" x14ac:dyDescent="0.25">
      <c r="A8" s="97">
        <v>7</v>
      </c>
      <c r="B8" s="97" t="s">
        <v>212</v>
      </c>
      <c r="C8" s="99">
        <v>500</v>
      </c>
      <c r="D8" s="100"/>
      <c r="E8" s="101">
        <f t="shared" si="0"/>
        <v>0</v>
      </c>
      <c r="G8" s="97">
        <v>40</v>
      </c>
      <c r="H8" s="97" t="s">
        <v>245</v>
      </c>
      <c r="I8" s="97">
        <v>500</v>
      </c>
      <c r="J8" s="100"/>
      <c r="K8" s="101">
        <f t="shared" si="1"/>
        <v>0</v>
      </c>
    </row>
    <row r="9" spans="1:11" x14ac:dyDescent="0.25">
      <c r="A9" s="97">
        <v>8</v>
      </c>
      <c r="B9" s="97" t="s">
        <v>213</v>
      </c>
      <c r="C9" s="99">
        <v>500</v>
      </c>
      <c r="D9" s="100"/>
      <c r="E9" s="101">
        <f t="shared" si="0"/>
        <v>0</v>
      </c>
      <c r="G9" s="97">
        <v>41</v>
      </c>
      <c r="H9" s="97" t="s">
        <v>246</v>
      </c>
      <c r="I9" s="97">
        <v>500</v>
      </c>
      <c r="J9" s="100"/>
      <c r="K9" s="101">
        <f t="shared" si="1"/>
        <v>0</v>
      </c>
    </row>
    <row r="10" spans="1:11" x14ac:dyDescent="0.25">
      <c r="A10" s="97">
        <v>9</v>
      </c>
      <c r="B10" s="97" t="s">
        <v>214</v>
      </c>
      <c r="C10" s="99">
        <v>500</v>
      </c>
      <c r="D10" s="100"/>
      <c r="E10" s="101">
        <f t="shared" si="0"/>
        <v>0</v>
      </c>
      <c r="G10" s="97">
        <v>42</v>
      </c>
      <c r="H10" s="97" t="s">
        <v>247</v>
      </c>
      <c r="I10" s="97">
        <v>500</v>
      </c>
      <c r="J10" s="100"/>
      <c r="K10" s="101">
        <f t="shared" si="1"/>
        <v>0</v>
      </c>
    </row>
    <row r="11" spans="1:11" x14ac:dyDescent="0.25">
      <c r="A11" s="97">
        <v>10</v>
      </c>
      <c r="B11" s="97" t="s">
        <v>215</v>
      </c>
      <c r="C11" s="99">
        <v>500</v>
      </c>
      <c r="D11" s="100"/>
      <c r="E11" s="101">
        <f t="shared" si="0"/>
        <v>0</v>
      </c>
      <c r="G11" s="97">
        <v>43</v>
      </c>
      <c r="H11" s="97" t="s">
        <v>248</v>
      </c>
      <c r="I11" s="97">
        <v>500</v>
      </c>
      <c r="J11" s="100"/>
      <c r="K11" s="101">
        <f t="shared" si="1"/>
        <v>0</v>
      </c>
    </row>
    <row r="12" spans="1:11" x14ac:dyDescent="0.25">
      <c r="A12" s="97">
        <v>11</v>
      </c>
      <c r="B12" s="97" t="s">
        <v>216</v>
      </c>
      <c r="C12" s="99">
        <v>500</v>
      </c>
      <c r="D12" s="100"/>
      <c r="E12" s="101">
        <f t="shared" si="0"/>
        <v>0</v>
      </c>
      <c r="G12" s="97">
        <v>44</v>
      </c>
      <c r="H12" s="97" t="s">
        <v>249</v>
      </c>
      <c r="I12" s="97">
        <v>1100</v>
      </c>
      <c r="J12" s="100"/>
      <c r="K12" s="101">
        <f t="shared" si="1"/>
        <v>0</v>
      </c>
    </row>
    <row r="13" spans="1:11" x14ac:dyDescent="0.25">
      <c r="A13" s="97">
        <v>12</v>
      </c>
      <c r="B13" s="97" t="s">
        <v>217</v>
      </c>
      <c r="C13" s="99">
        <v>500</v>
      </c>
      <c r="D13" s="100"/>
      <c r="E13" s="101">
        <f t="shared" si="0"/>
        <v>0</v>
      </c>
      <c r="G13" s="97">
        <v>45</v>
      </c>
      <c r="H13" s="97" t="s">
        <v>250</v>
      </c>
      <c r="I13" s="97">
        <v>1300</v>
      </c>
      <c r="J13" s="100"/>
      <c r="K13" s="101">
        <f t="shared" si="1"/>
        <v>0</v>
      </c>
    </row>
    <row r="14" spans="1:11" x14ac:dyDescent="0.25">
      <c r="A14" s="97">
        <v>13</v>
      </c>
      <c r="B14" s="97" t="s">
        <v>218</v>
      </c>
      <c r="C14" s="99">
        <v>500</v>
      </c>
      <c r="D14" s="100"/>
      <c r="E14" s="101">
        <f t="shared" si="0"/>
        <v>0</v>
      </c>
      <c r="G14" s="97">
        <v>46</v>
      </c>
      <c r="H14" s="97" t="s">
        <v>251</v>
      </c>
      <c r="I14" s="97">
        <v>1400</v>
      </c>
      <c r="J14" s="100"/>
      <c r="K14" s="101">
        <f t="shared" si="1"/>
        <v>0</v>
      </c>
    </row>
    <row r="15" spans="1:11" x14ac:dyDescent="0.25">
      <c r="A15" s="97">
        <v>14</v>
      </c>
      <c r="B15" s="97" t="s">
        <v>219</v>
      </c>
      <c r="C15" s="99">
        <v>1200</v>
      </c>
      <c r="D15" s="100"/>
      <c r="E15" s="101">
        <f t="shared" si="0"/>
        <v>0</v>
      </c>
      <c r="G15" s="97">
        <v>47</v>
      </c>
      <c r="H15" s="97" t="s">
        <v>173</v>
      </c>
      <c r="I15" s="97">
        <v>815</v>
      </c>
      <c r="J15" s="100"/>
      <c r="K15" s="101">
        <f t="shared" si="1"/>
        <v>0</v>
      </c>
    </row>
    <row r="16" spans="1:11" x14ac:dyDescent="0.25">
      <c r="A16" s="97">
        <v>15</v>
      </c>
      <c r="B16" s="97" t="s">
        <v>220</v>
      </c>
      <c r="C16" s="99">
        <v>1400</v>
      </c>
      <c r="D16" s="100"/>
      <c r="E16" s="101">
        <f t="shared" si="0"/>
        <v>0</v>
      </c>
      <c r="G16" s="97">
        <v>48</v>
      </c>
      <c r="H16" s="97" t="s">
        <v>175</v>
      </c>
      <c r="I16" s="97">
        <v>849</v>
      </c>
      <c r="J16" s="100"/>
      <c r="K16" s="101">
        <f t="shared" si="1"/>
        <v>0</v>
      </c>
    </row>
    <row r="17" spans="1:11" x14ac:dyDescent="0.25">
      <c r="A17" s="97">
        <v>16</v>
      </c>
      <c r="B17" s="97" t="s">
        <v>221</v>
      </c>
      <c r="C17" s="99">
        <v>1400</v>
      </c>
      <c r="D17" s="100"/>
      <c r="E17" s="101">
        <f t="shared" si="0"/>
        <v>0</v>
      </c>
      <c r="G17" s="97">
        <v>49</v>
      </c>
      <c r="H17" s="97" t="s">
        <v>177</v>
      </c>
      <c r="I17" s="97">
        <v>883</v>
      </c>
      <c r="J17" s="100"/>
      <c r="K17" s="101">
        <f t="shared" si="1"/>
        <v>0</v>
      </c>
    </row>
    <row r="18" spans="1:11" x14ac:dyDescent="0.25">
      <c r="A18" s="97">
        <v>17</v>
      </c>
      <c r="B18" s="97" t="s">
        <v>222</v>
      </c>
      <c r="C18" s="99">
        <v>330</v>
      </c>
      <c r="D18" s="100"/>
      <c r="E18" s="101">
        <f t="shared" si="0"/>
        <v>0</v>
      </c>
      <c r="G18" s="97">
        <v>50</v>
      </c>
      <c r="H18" s="97" t="s">
        <v>179</v>
      </c>
      <c r="I18" s="97">
        <v>1019</v>
      </c>
      <c r="J18" s="100"/>
      <c r="K18" s="101">
        <f t="shared" si="1"/>
        <v>0</v>
      </c>
    </row>
    <row r="19" spans="1:11" x14ac:dyDescent="0.25">
      <c r="A19" s="97">
        <v>18</v>
      </c>
      <c r="B19" s="97" t="s">
        <v>223</v>
      </c>
      <c r="C19" s="99">
        <v>410</v>
      </c>
      <c r="D19" s="100"/>
      <c r="E19" s="101">
        <f t="shared" si="0"/>
        <v>0</v>
      </c>
      <c r="G19" s="97">
        <v>51</v>
      </c>
      <c r="H19" s="97" t="s">
        <v>181</v>
      </c>
      <c r="I19" s="97">
        <v>1019</v>
      </c>
      <c r="J19" s="100"/>
      <c r="K19" s="101">
        <f t="shared" si="1"/>
        <v>0</v>
      </c>
    </row>
    <row r="20" spans="1:11" x14ac:dyDescent="0.25">
      <c r="A20" s="97">
        <v>19</v>
      </c>
      <c r="B20" s="97" t="s">
        <v>224</v>
      </c>
      <c r="C20" s="99">
        <v>500</v>
      </c>
      <c r="D20" s="100"/>
      <c r="E20" s="101">
        <f t="shared" si="0"/>
        <v>0</v>
      </c>
      <c r="G20" s="97">
        <v>52</v>
      </c>
      <c r="H20" s="97" t="s">
        <v>183</v>
      </c>
      <c r="I20" s="97">
        <v>1019</v>
      </c>
      <c r="J20" s="100"/>
      <c r="K20" s="101">
        <f t="shared" si="1"/>
        <v>0</v>
      </c>
    </row>
    <row r="21" spans="1:11" x14ac:dyDescent="0.25">
      <c r="A21" s="97">
        <v>20</v>
      </c>
      <c r="B21" s="97" t="s">
        <v>225</v>
      </c>
      <c r="C21" s="99">
        <v>500</v>
      </c>
      <c r="D21" s="100"/>
      <c r="E21" s="101">
        <f t="shared" si="0"/>
        <v>0</v>
      </c>
      <c r="G21" s="97">
        <v>53</v>
      </c>
      <c r="H21" s="97" t="s">
        <v>185</v>
      </c>
      <c r="I21" s="97">
        <v>1682</v>
      </c>
      <c r="J21" s="100"/>
      <c r="K21" s="101">
        <f t="shared" si="1"/>
        <v>0</v>
      </c>
    </row>
    <row r="22" spans="1:11" x14ac:dyDescent="0.25">
      <c r="A22" s="97">
        <v>21</v>
      </c>
      <c r="B22" s="97" t="s">
        <v>226</v>
      </c>
      <c r="C22" s="99">
        <v>500</v>
      </c>
      <c r="D22" s="100"/>
      <c r="E22" s="101">
        <f t="shared" si="0"/>
        <v>0</v>
      </c>
      <c r="G22" s="97">
        <v>54</v>
      </c>
      <c r="H22" s="97" t="s">
        <v>104</v>
      </c>
      <c r="I22" s="97">
        <v>310</v>
      </c>
      <c r="J22" s="100"/>
      <c r="K22" s="101">
        <f t="shared" si="1"/>
        <v>0</v>
      </c>
    </row>
    <row r="23" spans="1:11" x14ac:dyDescent="0.25">
      <c r="A23" s="97">
        <v>22</v>
      </c>
      <c r="B23" s="97" t="s">
        <v>227</v>
      </c>
      <c r="C23" s="99">
        <v>500</v>
      </c>
      <c r="D23" s="100"/>
      <c r="E23" s="101">
        <f t="shared" si="0"/>
        <v>0</v>
      </c>
      <c r="G23" s="97">
        <v>55</v>
      </c>
      <c r="H23" s="97" t="s">
        <v>106</v>
      </c>
      <c r="I23" s="97">
        <v>370</v>
      </c>
      <c r="J23" s="100"/>
      <c r="K23" s="101">
        <f t="shared" si="1"/>
        <v>0</v>
      </c>
    </row>
    <row r="24" spans="1:11" x14ac:dyDescent="0.25">
      <c r="A24" s="97">
        <v>23</v>
      </c>
      <c r="B24" s="97" t="s">
        <v>228</v>
      </c>
      <c r="C24" s="99">
        <v>500</v>
      </c>
      <c r="D24" s="100"/>
      <c r="E24" s="101">
        <f t="shared" si="0"/>
        <v>0</v>
      </c>
      <c r="G24" s="97">
        <v>56</v>
      </c>
      <c r="H24" s="97" t="s">
        <v>108</v>
      </c>
      <c r="I24" s="97">
        <v>420</v>
      </c>
      <c r="J24" s="100"/>
      <c r="K24" s="101">
        <f t="shared" si="1"/>
        <v>0</v>
      </c>
    </row>
    <row r="25" spans="1:11" x14ac:dyDescent="0.25">
      <c r="A25" s="97">
        <v>24</v>
      </c>
      <c r="B25" s="97" t="s">
        <v>229</v>
      </c>
      <c r="C25" s="99">
        <v>500</v>
      </c>
      <c r="D25" s="100"/>
      <c r="E25" s="101">
        <f t="shared" si="0"/>
        <v>0</v>
      </c>
      <c r="G25" s="97">
        <v>57</v>
      </c>
      <c r="H25" s="97" t="s">
        <v>128</v>
      </c>
      <c r="I25" s="97">
        <v>290</v>
      </c>
      <c r="J25" s="100"/>
      <c r="K25" s="101">
        <f t="shared" si="1"/>
        <v>0</v>
      </c>
    </row>
    <row r="26" spans="1:11" x14ac:dyDescent="0.25">
      <c r="A26" s="97">
        <v>25</v>
      </c>
      <c r="B26" s="97" t="s">
        <v>230</v>
      </c>
      <c r="C26" s="99">
        <v>500</v>
      </c>
      <c r="D26" s="100"/>
      <c r="E26" s="101">
        <f t="shared" si="0"/>
        <v>0</v>
      </c>
      <c r="G26" s="97">
        <v>58</v>
      </c>
      <c r="H26" s="97" t="s">
        <v>130</v>
      </c>
      <c r="I26" s="97">
        <v>370</v>
      </c>
      <c r="J26" s="100"/>
      <c r="K26" s="101">
        <f t="shared" si="1"/>
        <v>0</v>
      </c>
    </row>
    <row r="27" spans="1:11" x14ac:dyDescent="0.25">
      <c r="A27" s="97">
        <v>26</v>
      </c>
      <c r="B27" s="97" t="s">
        <v>231</v>
      </c>
      <c r="C27" s="99">
        <v>1200</v>
      </c>
      <c r="D27" s="100"/>
      <c r="E27" s="101">
        <f t="shared" si="0"/>
        <v>0</v>
      </c>
      <c r="G27" s="97">
        <v>59</v>
      </c>
      <c r="H27" s="97" t="s">
        <v>132</v>
      </c>
      <c r="I27" s="97">
        <v>420</v>
      </c>
      <c r="J27" s="100"/>
      <c r="K27" s="101">
        <f t="shared" si="1"/>
        <v>0</v>
      </c>
    </row>
    <row r="28" spans="1:11" x14ac:dyDescent="0.25">
      <c r="A28" s="97">
        <v>27</v>
      </c>
      <c r="B28" s="97" t="s">
        <v>232</v>
      </c>
      <c r="C28" s="99">
        <v>1400</v>
      </c>
      <c r="D28" s="100"/>
      <c r="E28" s="101">
        <f t="shared" si="0"/>
        <v>0</v>
      </c>
      <c r="G28" s="97">
        <v>60</v>
      </c>
      <c r="H28" s="97" t="s">
        <v>146</v>
      </c>
      <c r="I28" s="97">
        <v>270</v>
      </c>
      <c r="J28" s="100"/>
      <c r="K28" s="101">
        <f t="shared" si="1"/>
        <v>0</v>
      </c>
    </row>
    <row r="29" spans="1:11" x14ac:dyDescent="0.25">
      <c r="A29" s="97">
        <v>28</v>
      </c>
      <c r="B29" s="97" t="s">
        <v>233</v>
      </c>
      <c r="C29" s="99">
        <v>1400</v>
      </c>
      <c r="D29" s="100"/>
      <c r="E29" s="101">
        <f t="shared" si="0"/>
        <v>0</v>
      </c>
      <c r="G29" s="97">
        <v>61</v>
      </c>
      <c r="H29" s="97" t="s">
        <v>148</v>
      </c>
      <c r="I29" s="97">
        <v>320</v>
      </c>
      <c r="J29" s="100"/>
      <c r="K29" s="101">
        <f t="shared" si="1"/>
        <v>0</v>
      </c>
    </row>
    <row r="30" spans="1:11" x14ac:dyDescent="0.25">
      <c r="A30" s="97">
        <v>29</v>
      </c>
      <c r="B30" s="97" t="s">
        <v>234</v>
      </c>
      <c r="C30" s="99">
        <v>330</v>
      </c>
      <c r="D30" s="100"/>
      <c r="E30" s="101">
        <f t="shared" si="0"/>
        <v>0</v>
      </c>
      <c r="G30" s="97">
        <v>62</v>
      </c>
      <c r="H30" s="97" t="s">
        <v>150</v>
      </c>
      <c r="I30" s="97">
        <v>370</v>
      </c>
      <c r="J30" s="100"/>
      <c r="K30" s="101">
        <f t="shared" si="1"/>
        <v>0</v>
      </c>
    </row>
    <row r="31" spans="1:11" x14ac:dyDescent="0.25">
      <c r="A31" s="97">
        <v>30</v>
      </c>
      <c r="B31" s="97" t="s">
        <v>235</v>
      </c>
      <c r="C31" s="99">
        <v>410</v>
      </c>
      <c r="D31" s="100"/>
      <c r="E31" s="101">
        <f t="shared" si="0"/>
        <v>0</v>
      </c>
      <c r="G31" s="97">
        <v>63</v>
      </c>
      <c r="H31" s="97" t="s">
        <v>164</v>
      </c>
      <c r="I31" s="97">
        <v>270</v>
      </c>
      <c r="J31" s="100"/>
      <c r="K31" s="101">
        <f t="shared" si="1"/>
        <v>0</v>
      </c>
    </row>
    <row r="32" spans="1:11" x14ac:dyDescent="0.25">
      <c r="A32" s="97">
        <v>31</v>
      </c>
      <c r="B32" s="97" t="s">
        <v>236</v>
      </c>
      <c r="C32" s="99">
        <v>500</v>
      </c>
      <c r="D32" s="100"/>
      <c r="E32" s="101">
        <f t="shared" si="0"/>
        <v>0</v>
      </c>
      <c r="G32" s="97">
        <v>64</v>
      </c>
      <c r="H32" s="97" t="s">
        <v>166</v>
      </c>
      <c r="I32" s="97">
        <v>320</v>
      </c>
      <c r="J32" s="100"/>
      <c r="K32" s="101">
        <f t="shared" si="1"/>
        <v>0</v>
      </c>
    </row>
    <row r="33" spans="1:11" x14ac:dyDescent="0.25">
      <c r="A33" s="97">
        <v>32</v>
      </c>
      <c r="B33" s="97" t="s">
        <v>237</v>
      </c>
      <c r="C33" s="99">
        <v>500</v>
      </c>
      <c r="D33" s="100"/>
      <c r="E33" s="101">
        <f t="shared" si="0"/>
        <v>0</v>
      </c>
      <c r="G33" s="97">
        <v>65</v>
      </c>
      <c r="H33" s="97" t="s">
        <v>168</v>
      </c>
      <c r="I33" s="97">
        <v>370</v>
      </c>
      <c r="J33" s="100"/>
      <c r="K33" s="101">
        <f t="shared" si="1"/>
        <v>0</v>
      </c>
    </row>
    <row r="34" spans="1:11" x14ac:dyDescent="0.25">
      <c r="A34" s="97">
        <v>33</v>
      </c>
      <c r="B34" s="97" t="s">
        <v>238</v>
      </c>
      <c r="C34" s="99">
        <v>500</v>
      </c>
      <c r="D34" s="100"/>
      <c r="E34" s="101">
        <f t="shared" si="0"/>
        <v>0</v>
      </c>
      <c r="G34" s="125"/>
      <c r="H34" s="125"/>
      <c r="I34" s="125"/>
      <c r="J34" s="126"/>
      <c r="K34" s="127"/>
    </row>
    <row r="35" spans="1:11" hidden="1" x14ac:dyDescent="0.25">
      <c r="A35" s="97"/>
      <c r="B35" s="97"/>
      <c r="C35" s="99">
        <v>0</v>
      </c>
      <c r="D35" s="100"/>
      <c r="E35" s="101">
        <f t="shared" si="0"/>
        <v>0</v>
      </c>
      <c r="G35" s="122"/>
      <c r="H35" s="122"/>
      <c r="I35" s="122">
        <v>0</v>
      </c>
      <c r="J35" s="123"/>
      <c r="K35" s="124">
        <f t="shared" si="1"/>
        <v>0</v>
      </c>
    </row>
    <row r="36" spans="1:11" hidden="1" x14ac:dyDescent="0.25">
      <c r="A36" s="97"/>
      <c r="B36" s="97"/>
      <c r="C36" s="99">
        <v>0</v>
      </c>
      <c r="D36" s="100"/>
      <c r="E36" s="101">
        <f t="shared" si="0"/>
        <v>0</v>
      </c>
      <c r="G36" s="97"/>
      <c r="H36" s="97"/>
      <c r="I36" s="97">
        <v>0</v>
      </c>
      <c r="J36" s="100"/>
      <c r="K36" s="101">
        <f t="shared" si="1"/>
        <v>0</v>
      </c>
    </row>
    <row r="37" spans="1:11" hidden="1" x14ac:dyDescent="0.25">
      <c r="A37" s="97"/>
      <c r="B37" s="97"/>
      <c r="C37" s="99">
        <v>0</v>
      </c>
      <c r="D37" s="100"/>
      <c r="E37" s="101">
        <f t="shared" si="0"/>
        <v>0</v>
      </c>
      <c r="G37" s="97"/>
      <c r="H37" s="97"/>
      <c r="I37" s="97">
        <v>0</v>
      </c>
      <c r="J37" s="100"/>
      <c r="K37" s="101">
        <f t="shared" si="1"/>
        <v>0</v>
      </c>
    </row>
    <row r="38" spans="1:11" hidden="1" x14ac:dyDescent="0.25">
      <c r="A38" s="97"/>
      <c r="B38" s="97"/>
      <c r="C38" s="99">
        <v>0</v>
      </c>
      <c r="D38" s="100"/>
      <c r="E38" s="101">
        <f t="shared" si="0"/>
        <v>0</v>
      </c>
      <c r="G38" s="97"/>
      <c r="H38" s="97"/>
      <c r="I38" s="97">
        <v>0</v>
      </c>
      <c r="J38" s="100"/>
      <c r="K38" s="101">
        <f t="shared" si="1"/>
        <v>0</v>
      </c>
    </row>
    <row r="39" spans="1:11" hidden="1" x14ac:dyDescent="0.25">
      <c r="A39" s="97"/>
      <c r="B39" s="97"/>
      <c r="C39" s="99">
        <v>0</v>
      </c>
      <c r="D39" s="100"/>
      <c r="E39" s="101">
        <f t="shared" si="0"/>
        <v>0</v>
      </c>
      <c r="G39" s="97"/>
      <c r="H39" s="97"/>
      <c r="I39" s="97">
        <v>0</v>
      </c>
      <c r="J39" s="100"/>
      <c r="K39" s="101">
        <f t="shared" si="1"/>
        <v>0</v>
      </c>
    </row>
    <row r="40" spans="1:11" hidden="1" x14ac:dyDescent="0.25">
      <c r="A40" s="97"/>
      <c r="B40" s="97"/>
      <c r="C40" s="99">
        <v>0</v>
      </c>
      <c r="D40" s="100"/>
      <c r="E40" s="101">
        <f t="shared" si="0"/>
        <v>0</v>
      </c>
      <c r="G40" s="97"/>
      <c r="H40" s="97"/>
      <c r="I40" s="97">
        <v>0</v>
      </c>
      <c r="J40" s="100"/>
      <c r="K40" s="101">
        <f t="shared" si="1"/>
        <v>0</v>
      </c>
    </row>
    <row r="41" spans="1:11" hidden="1" x14ac:dyDescent="0.25">
      <c r="A41" s="97"/>
      <c r="B41" s="97"/>
      <c r="C41" s="99">
        <v>0</v>
      </c>
      <c r="D41" s="100"/>
      <c r="E41" s="101">
        <f t="shared" si="0"/>
        <v>0</v>
      </c>
      <c r="G41" s="97"/>
      <c r="H41" s="97"/>
      <c r="I41" s="97">
        <v>0</v>
      </c>
      <c r="J41" s="100"/>
      <c r="K41" s="101">
        <f t="shared" si="1"/>
        <v>0</v>
      </c>
    </row>
    <row r="42" spans="1:11" hidden="1" x14ac:dyDescent="0.25">
      <c r="A42" s="97"/>
      <c r="B42" s="97"/>
      <c r="C42" s="99">
        <v>0</v>
      </c>
      <c r="D42" s="100"/>
      <c r="E42" s="101">
        <f t="shared" si="0"/>
        <v>0</v>
      </c>
      <c r="G42" s="97"/>
      <c r="H42" s="97"/>
      <c r="I42" s="97">
        <v>0</v>
      </c>
      <c r="J42" s="100"/>
      <c r="K42" s="101">
        <f t="shared" si="1"/>
        <v>0</v>
      </c>
    </row>
    <row r="43" spans="1:11" hidden="1" x14ac:dyDescent="0.25">
      <c r="A43" s="97"/>
      <c r="B43" s="97"/>
      <c r="C43" s="99">
        <v>0</v>
      </c>
      <c r="D43" s="100"/>
      <c r="E43" s="101">
        <f t="shared" si="0"/>
        <v>0</v>
      </c>
      <c r="G43" s="97"/>
      <c r="H43" s="97"/>
      <c r="I43" s="97">
        <v>0</v>
      </c>
      <c r="J43" s="100"/>
      <c r="K43" s="101">
        <f t="shared" si="1"/>
        <v>0</v>
      </c>
    </row>
    <row r="44" spans="1:11" hidden="1" x14ac:dyDescent="0.25">
      <c r="A44" s="97"/>
      <c r="B44" s="97"/>
      <c r="C44" s="99">
        <v>0</v>
      </c>
      <c r="D44" s="100"/>
      <c r="E44" s="101">
        <f t="shared" si="0"/>
        <v>0</v>
      </c>
      <c r="G44" s="97"/>
      <c r="H44" s="97"/>
      <c r="I44" s="97">
        <v>0</v>
      </c>
      <c r="J44" s="100"/>
      <c r="K44" s="101">
        <f t="shared" si="1"/>
        <v>0</v>
      </c>
    </row>
    <row r="45" spans="1:11" hidden="1" x14ac:dyDescent="0.25">
      <c r="A45" s="97"/>
      <c r="B45" s="97"/>
      <c r="C45" s="99">
        <v>0</v>
      </c>
      <c r="D45" s="100"/>
      <c r="E45" s="101">
        <f t="shared" si="0"/>
        <v>0</v>
      </c>
      <c r="G45" s="97"/>
      <c r="H45" s="97"/>
      <c r="I45" s="97">
        <v>0</v>
      </c>
      <c r="J45" s="100"/>
      <c r="K45" s="101">
        <f t="shared" si="1"/>
        <v>0</v>
      </c>
    </row>
    <row r="46" spans="1:11" hidden="1" x14ac:dyDescent="0.25">
      <c r="A46" s="97"/>
      <c r="B46" s="97"/>
      <c r="C46" s="99">
        <v>0</v>
      </c>
      <c r="D46" s="100"/>
      <c r="E46" s="101">
        <f t="shared" si="0"/>
        <v>0</v>
      </c>
      <c r="G46" s="97"/>
      <c r="H46" s="97"/>
      <c r="I46" s="97">
        <v>0</v>
      </c>
      <c r="J46" s="100"/>
      <c r="K46" s="101">
        <f t="shared" si="1"/>
        <v>0</v>
      </c>
    </row>
    <row r="47" spans="1:11" hidden="1" x14ac:dyDescent="0.25">
      <c r="A47" s="97"/>
      <c r="B47" s="97"/>
      <c r="C47" s="99">
        <v>0</v>
      </c>
      <c r="D47" s="100"/>
      <c r="E47" s="101">
        <f t="shared" si="0"/>
        <v>0</v>
      </c>
      <c r="G47" s="97"/>
      <c r="H47" s="97"/>
      <c r="I47" s="97">
        <v>0</v>
      </c>
      <c r="J47" s="100"/>
      <c r="K47" s="101">
        <f t="shared" si="1"/>
        <v>0</v>
      </c>
    </row>
    <row r="48" spans="1:11" hidden="1" x14ac:dyDescent="0.25">
      <c r="A48" s="97"/>
      <c r="B48" s="97"/>
      <c r="C48" s="99">
        <v>0</v>
      </c>
      <c r="D48" s="100"/>
      <c r="E48" s="101">
        <f t="shared" si="0"/>
        <v>0</v>
      </c>
      <c r="G48" s="97"/>
      <c r="H48" s="97"/>
      <c r="I48" s="97">
        <v>0</v>
      </c>
      <c r="J48" s="100"/>
      <c r="K48" s="101">
        <f t="shared" si="1"/>
        <v>0</v>
      </c>
    </row>
    <row r="49" spans="1:12" hidden="1" x14ac:dyDescent="0.25">
      <c r="A49" s="97"/>
      <c r="B49" s="97"/>
      <c r="C49" s="99">
        <v>0</v>
      </c>
      <c r="D49" s="100"/>
      <c r="E49" s="101">
        <f t="shared" si="0"/>
        <v>0</v>
      </c>
      <c r="G49" s="97"/>
      <c r="H49" s="97"/>
      <c r="I49" s="97">
        <v>0</v>
      </c>
      <c r="J49" s="100"/>
      <c r="K49" s="101">
        <f t="shared" si="1"/>
        <v>0</v>
      </c>
    </row>
    <row r="50" spans="1:12" hidden="1" x14ac:dyDescent="0.25">
      <c r="A50" s="97"/>
      <c r="B50" s="97"/>
      <c r="C50" s="99">
        <v>0</v>
      </c>
      <c r="D50" s="100"/>
      <c r="E50" s="101">
        <f t="shared" si="0"/>
        <v>0</v>
      </c>
      <c r="G50" s="97"/>
      <c r="H50" s="97"/>
      <c r="I50" s="97">
        <v>0</v>
      </c>
      <c r="J50" s="100"/>
      <c r="K50" s="101">
        <f t="shared" si="1"/>
        <v>0</v>
      </c>
    </row>
    <row r="51" spans="1:12" hidden="1" x14ac:dyDescent="0.25">
      <c r="A51" s="97"/>
      <c r="B51" s="97"/>
      <c r="C51" s="99">
        <v>0</v>
      </c>
      <c r="D51" s="100"/>
      <c r="E51" s="101">
        <f t="shared" si="0"/>
        <v>0</v>
      </c>
      <c r="G51" s="97"/>
      <c r="H51" s="97"/>
      <c r="I51" s="97">
        <v>0</v>
      </c>
      <c r="J51" s="100"/>
      <c r="K51" s="101">
        <f t="shared" si="1"/>
        <v>0</v>
      </c>
    </row>
    <row r="52" spans="1:12" hidden="1" x14ac:dyDescent="0.25">
      <c r="A52" s="97"/>
      <c r="B52" s="97"/>
      <c r="C52" s="99">
        <v>0</v>
      </c>
      <c r="D52" s="100"/>
      <c r="E52" s="101">
        <f t="shared" si="0"/>
        <v>0</v>
      </c>
      <c r="G52" s="97"/>
      <c r="H52" s="97"/>
      <c r="I52" s="97">
        <v>0</v>
      </c>
      <c r="J52" s="100"/>
      <c r="K52" s="101">
        <f t="shared" si="1"/>
        <v>0</v>
      </c>
    </row>
    <row r="53" spans="1:12" hidden="1" x14ac:dyDescent="0.25">
      <c r="A53" s="97"/>
      <c r="B53" s="97"/>
      <c r="C53" s="99">
        <v>0</v>
      </c>
      <c r="D53" s="100"/>
      <c r="E53" s="101">
        <f t="shared" si="0"/>
        <v>0</v>
      </c>
    </row>
    <row r="54" spans="1:12" hidden="1" x14ac:dyDescent="0.25">
      <c r="A54" s="97"/>
      <c r="B54" s="97"/>
      <c r="C54" s="99">
        <v>0</v>
      </c>
      <c r="D54" s="100"/>
      <c r="E54" s="101">
        <f t="shared" si="0"/>
        <v>0</v>
      </c>
    </row>
    <row r="55" spans="1:12" hidden="1" x14ac:dyDescent="0.25">
      <c r="A55" s="97"/>
      <c r="B55" s="97"/>
      <c r="C55" s="99">
        <v>0</v>
      </c>
      <c r="D55" s="100"/>
      <c r="E55" s="101">
        <f t="shared" si="0"/>
        <v>0</v>
      </c>
    </row>
    <row r="56" spans="1:12" hidden="1" x14ac:dyDescent="0.25">
      <c r="A56" s="97"/>
      <c r="B56" s="97"/>
      <c r="C56" s="99">
        <v>0</v>
      </c>
      <c r="D56" s="100"/>
      <c r="E56" s="101">
        <f t="shared" si="0"/>
        <v>0</v>
      </c>
    </row>
    <row r="58" spans="1:12" x14ac:dyDescent="0.25">
      <c r="B58" s="103" t="s">
        <v>191</v>
      </c>
      <c r="D58" s="104" t="s">
        <v>192</v>
      </c>
      <c r="E58" s="105">
        <f>SUM(E2:E56,K2:K52)</f>
        <v>0</v>
      </c>
    </row>
    <row r="59" spans="1:12" ht="23.4" x14ac:dyDescent="0.6">
      <c r="B59" s="103" t="s">
        <v>193</v>
      </c>
      <c r="D59" s="104"/>
      <c r="E59" s="105"/>
      <c r="F59" s="109"/>
      <c r="G59" s="109"/>
      <c r="H59" s="109"/>
      <c r="I59" s="109"/>
      <c r="K59" s="109"/>
      <c r="L59" s="109"/>
    </row>
    <row r="60" spans="1:12" ht="23.4" x14ac:dyDescent="0.6">
      <c r="B60" s="103" t="s">
        <v>195</v>
      </c>
      <c r="C60" s="111"/>
      <c r="D60" s="112"/>
      <c r="E60" s="113"/>
      <c r="F60" s="109"/>
      <c r="G60" s="109"/>
      <c r="H60" s="109"/>
      <c r="I60" s="109"/>
      <c r="K60" s="109"/>
      <c r="L60" s="109"/>
    </row>
    <row r="61" spans="1:12" ht="23.4" x14ac:dyDescent="0.6">
      <c r="D61" s="107" t="s">
        <v>194</v>
      </c>
      <c r="E61" s="105">
        <f>IF(E58&gt;0,50,0)</f>
        <v>0</v>
      </c>
      <c r="F61" s="109"/>
      <c r="G61" s="109"/>
      <c r="H61" s="109"/>
      <c r="I61" s="109"/>
      <c r="K61" s="109"/>
      <c r="L61" s="109"/>
    </row>
    <row r="62" spans="1:12" ht="23.4" x14ac:dyDescent="0.6">
      <c r="D62" s="104" t="s">
        <v>196</v>
      </c>
      <c r="E62" s="105">
        <f>IF(E58&gt;=850,-50,0)</f>
        <v>0</v>
      </c>
      <c r="F62" s="109"/>
      <c r="G62" s="109"/>
      <c r="H62" s="109"/>
      <c r="I62" s="109"/>
      <c r="K62" s="109"/>
      <c r="L62" s="109"/>
    </row>
    <row r="63" spans="1:12" ht="24" thickBot="1" x14ac:dyDescent="0.65">
      <c r="D63" s="107" t="s">
        <v>197</v>
      </c>
      <c r="E63" s="108">
        <f>E58+E61+E62</f>
        <v>0</v>
      </c>
      <c r="F63" s="109"/>
      <c r="G63" s="109"/>
      <c r="H63" s="109"/>
      <c r="I63" s="109"/>
      <c r="K63" s="109"/>
      <c r="L63" s="109"/>
    </row>
    <row r="64" spans="1:12" ht="24" thickTop="1" x14ac:dyDescent="0.6">
      <c r="A64" s="109" t="s">
        <v>198</v>
      </c>
      <c r="B64" s="109"/>
      <c r="C64" s="109"/>
      <c r="D64" s="110"/>
      <c r="E64" s="109"/>
      <c r="F64" s="109"/>
      <c r="G64" s="109"/>
      <c r="H64" s="109"/>
      <c r="I64" s="109"/>
      <c r="K64" s="109"/>
      <c r="L64" s="109"/>
    </row>
    <row r="65" spans="1:12" ht="23.4" x14ac:dyDescent="0.6">
      <c r="A65" s="109" t="s">
        <v>199</v>
      </c>
      <c r="B65" s="109"/>
      <c r="C65" s="109"/>
      <c r="D65" s="110"/>
      <c r="E65" s="109"/>
      <c r="F65" s="109"/>
      <c r="G65" s="109"/>
      <c r="H65" s="109"/>
      <c r="I65" s="109"/>
      <c r="K65" s="109"/>
      <c r="L65" s="109"/>
    </row>
    <row r="66" spans="1:12" ht="14.7" customHeight="1" x14ac:dyDescent="0.6">
      <c r="A66" s="109" t="s">
        <v>200</v>
      </c>
      <c r="B66" s="109"/>
      <c r="C66" s="109"/>
      <c r="D66" s="110"/>
      <c r="E66" s="109"/>
      <c r="F66" s="109"/>
      <c r="G66" s="109"/>
      <c r="H66" s="109"/>
      <c r="I66" s="109"/>
      <c r="J66" s="110"/>
      <c r="K66" s="109"/>
      <c r="L66" s="109"/>
    </row>
    <row r="67" spans="1:12" ht="23.4" x14ac:dyDescent="0.6">
      <c r="A67" s="109" t="s">
        <v>201</v>
      </c>
      <c r="B67" s="109"/>
      <c r="C67" s="109"/>
      <c r="D67" s="110"/>
      <c r="E67" s="109"/>
    </row>
    <row r="68" spans="1:12" ht="23.4" x14ac:dyDescent="0.6">
      <c r="A68" s="109" t="s">
        <v>202</v>
      </c>
      <c r="B68" s="109"/>
      <c r="C68" s="109"/>
      <c r="D68" s="110"/>
      <c r="E68" s="109"/>
    </row>
    <row r="69" spans="1:12" ht="23.4" x14ac:dyDescent="0.6">
      <c r="A69" s="109" t="s">
        <v>203</v>
      </c>
      <c r="B69" s="109"/>
      <c r="C69" s="109"/>
      <c r="D69" s="110"/>
      <c r="E69" s="109"/>
    </row>
    <row r="70" spans="1:12" ht="23.4" x14ac:dyDescent="0.6">
      <c r="B70" s="109"/>
      <c r="C70" s="109"/>
      <c r="D70" s="110"/>
      <c r="E70" s="109"/>
    </row>
  </sheetData>
  <sheetProtection algorithmName="SHA-512" hashValue="8vAikcg01pw00MwAI/W/TU/taiuWzY7qWWEJu7VNbuNbDv/JIv8uDHM/PA0vSCqOOjA/PUfwI7CaAr89LDEvZA==" saltValue="HgyteIyDbqq+hoRuNf8H5w==" spinCount="100000" sheet="1" objects="1" scenarios="1"/>
  <protectedRanges>
    <protectedRange sqref="A64:E69" name="ช่วง3"/>
    <protectedRange sqref="J2:J52" name="ช่วง2"/>
    <protectedRange sqref="D2:D56" name="ช่วง1"/>
  </protectedRanges>
  <pageMargins left="0.23622047244094491" right="0.23622047244094491" top="0.74803149606299213" bottom="0.74803149606299213" header="0.31496062992125984" footer="0.31496062992125984"/>
  <pageSetup paperSize="9" scale="92" pageOrder="overThenDown" orientation="portrait" r:id="rId1"/>
  <rowBreaks count="1" manualBreakCount="1">
    <brk id="56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Sheet4</vt:lpstr>
      <vt:lpstr>SPY2566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Nirut</cp:lastModifiedBy>
  <cp:lastPrinted>2023-02-28T06:54:22Z</cp:lastPrinted>
  <dcterms:created xsi:type="dcterms:W3CDTF">2015-06-05T18:17:20Z</dcterms:created>
  <dcterms:modified xsi:type="dcterms:W3CDTF">2023-02-28T06:58:02Z</dcterms:modified>
</cp:coreProperties>
</file>